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 activeTab="5"/>
  </bookViews>
  <sheets>
    <sheet name="DAMAN" sheetId="1" r:id="rId1"/>
    <sheet name="SILVASSA" sheetId="5" r:id="rId2"/>
    <sheet name="BOISAR" sheetId="22" r:id="rId3"/>
    <sheet name="MUMBAI" sheetId="7" r:id="rId4"/>
    <sheet name="NASHIK" sheetId="15" r:id="rId5"/>
    <sheet name="SOLAN" sheetId="17" r:id="rId6"/>
    <sheet name="EX-VASAI DEPOT" sheetId="20" r:id="rId7"/>
    <sheet name="PLANT WASTE" sheetId="21" r:id="rId8"/>
    <sheet name="T&amp;C" sheetId="14" r:id="rId9"/>
  </sheets>
  <definedNames>
    <definedName name="_xlnm.Print_Area" localSheetId="3">MUMBAI!$A$1:$P$65</definedName>
    <definedName name="_xlnm.Print_Area" localSheetId="4">NASHIK!$A$1:$P$65</definedName>
    <definedName name="_xlnm.Print_Area" localSheetId="5">SOLAN!$A$1:$P$65</definedName>
  </definedNames>
  <calcPr calcId="124519"/>
</workbook>
</file>

<file path=xl/calcChain.xml><?xml version="1.0" encoding="utf-8"?>
<calcChain xmlns="http://schemas.openxmlformats.org/spreadsheetml/2006/main">
  <c r="F35" i="20"/>
  <c r="G35" s="1"/>
  <c r="G36" i="17"/>
  <c r="I36" s="1"/>
  <c r="J36"/>
  <c r="K36" s="1"/>
  <c r="G36" i="15"/>
  <c r="I36" s="1"/>
  <c r="J36"/>
  <c r="K36" s="1"/>
  <c r="G36" i="7"/>
  <c r="I36" s="1"/>
  <c r="J36"/>
  <c r="K36" s="1"/>
  <c r="G36" i="22"/>
  <c r="I36" s="1"/>
  <c r="J36"/>
  <c r="K36" s="1"/>
  <c r="G36" i="5"/>
  <c r="I36" s="1"/>
  <c r="J36"/>
  <c r="K36" s="1"/>
  <c r="G36" i="1"/>
  <c r="I36" s="1"/>
  <c r="J36"/>
  <c r="K36" s="1"/>
  <c r="F46" i="20"/>
  <c r="G46" s="1"/>
  <c r="F47"/>
  <c r="G47" s="1"/>
  <c r="F33"/>
  <c r="G33" s="1"/>
  <c r="G34" i="17"/>
  <c r="I34" s="1"/>
  <c r="G48"/>
  <c r="I48" s="1"/>
  <c r="G35" i="15"/>
  <c r="I35" s="1"/>
  <c r="G47"/>
  <c r="I47" s="1"/>
  <c r="G34"/>
  <c r="I34" s="1"/>
  <c r="G48" i="7"/>
  <c r="I48" s="1"/>
  <c r="G34"/>
  <c r="I34" s="1"/>
  <c r="G48" i="22"/>
  <c r="I48" s="1"/>
  <c r="G34"/>
  <c r="I34" s="1"/>
  <c r="G34" i="5"/>
  <c r="I34" s="1"/>
  <c r="G48"/>
  <c r="I48" s="1"/>
  <c r="G48" i="1"/>
  <c r="I48" s="1"/>
  <c r="G34"/>
  <c r="I34" s="1"/>
  <c r="F32" i="20"/>
  <c r="G32" s="1"/>
  <c r="G33" i="17"/>
  <c r="I33" s="1"/>
  <c r="J33"/>
  <c r="K33" s="1"/>
  <c r="G33" i="15"/>
  <c r="I33" s="1"/>
  <c r="J33"/>
  <c r="K33" s="1"/>
  <c r="G33" i="7"/>
  <c r="I33" s="1"/>
  <c r="J33"/>
  <c r="K33" s="1"/>
  <c r="G33" i="22"/>
  <c r="I33" s="1"/>
  <c r="J33"/>
  <c r="K33" s="1"/>
  <c r="G33" i="5"/>
  <c r="I33" s="1"/>
  <c r="J33"/>
  <c r="K33" s="1"/>
  <c r="G33" i="1"/>
  <c r="I33" s="1"/>
  <c r="J33"/>
  <c r="K33" s="1"/>
  <c r="F20" i="20"/>
  <c r="G20" s="1"/>
  <c r="G22" i="17"/>
  <c r="I22" s="1"/>
  <c r="G22" i="15"/>
  <c r="I22" s="1"/>
  <c r="G22" i="7"/>
  <c r="I22" s="1"/>
  <c r="G21"/>
  <c r="I21" s="1"/>
  <c r="G21" i="22"/>
  <c r="I21" s="1"/>
  <c r="G22"/>
  <c r="I22" s="1"/>
  <c r="G22" i="5"/>
  <c r="I22" s="1"/>
  <c r="G22" i="1"/>
  <c r="I22" s="1"/>
  <c r="G21" i="17"/>
  <c r="I21" s="1"/>
  <c r="G21" i="15"/>
  <c r="I21" s="1"/>
  <c r="G21" i="5"/>
  <c r="I21" s="1"/>
  <c r="F19" i="20"/>
  <c r="G19" s="1"/>
  <c r="G21" i="1"/>
  <c r="I21" s="1"/>
  <c r="J21"/>
  <c r="K21" s="1"/>
  <c r="G25" i="17"/>
  <c r="I25" s="1"/>
  <c r="J25"/>
  <c r="K25" s="1"/>
  <c r="G20"/>
  <c r="I20" s="1"/>
  <c r="J20"/>
  <c r="K20" s="1"/>
  <c r="G25" i="15"/>
  <c r="I25" s="1"/>
  <c r="J25"/>
  <c r="K25" s="1"/>
  <c r="G20"/>
  <c r="I20" s="1"/>
  <c r="J20"/>
  <c r="K20" s="1"/>
  <c r="G25" i="7"/>
  <c r="I25" s="1"/>
  <c r="J25"/>
  <c r="K25" s="1"/>
  <c r="G20"/>
  <c r="I20" s="1"/>
  <c r="J20"/>
  <c r="K20" s="1"/>
  <c r="G25" i="22"/>
  <c r="I25" s="1"/>
  <c r="J25"/>
  <c r="K25" s="1"/>
  <c r="G20"/>
  <c r="I20" s="1"/>
  <c r="J20"/>
  <c r="K20" s="1"/>
  <c r="G25" i="5"/>
  <c r="I25" s="1"/>
  <c r="J25"/>
  <c r="K25" s="1"/>
  <c r="G20"/>
  <c r="I20" s="1"/>
  <c r="J20"/>
  <c r="K20" s="1"/>
  <c r="G25" i="1"/>
  <c r="I25" s="1"/>
  <c r="J25"/>
  <c r="K25" s="1"/>
  <c r="G20"/>
  <c r="I20" s="1"/>
  <c r="J20"/>
  <c r="K20" s="1"/>
  <c r="F24" i="20"/>
  <c r="G24" s="1"/>
  <c r="F25"/>
  <c r="G25" s="1"/>
  <c r="G26" i="17"/>
  <c r="I26" s="1"/>
  <c r="J26"/>
  <c r="K26" s="1"/>
  <c r="G26" i="15"/>
  <c r="I26" s="1"/>
  <c r="J26"/>
  <c r="K26" s="1"/>
  <c r="G26" i="7"/>
  <c r="I26" s="1"/>
  <c r="J26"/>
  <c r="K26" s="1"/>
  <c r="G26" i="22"/>
  <c r="I26" s="1"/>
  <c r="J26"/>
  <c r="K26" s="1"/>
  <c r="G26" i="5"/>
  <c r="I26" s="1"/>
  <c r="J26"/>
  <c r="K26" s="1"/>
  <c r="G26" i="1"/>
  <c r="I26" s="1"/>
  <c r="J26"/>
  <c r="K26" s="1"/>
  <c r="F18" i="20"/>
  <c r="G18" s="1"/>
  <c r="G12" i="22"/>
  <c r="I12" s="1"/>
  <c r="G13"/>
  <c r="I13" s="1"/>
  <c r="G14"/>
  <c r="I14" s="1"/>
  <c r="G15"/>
  <c r="I15" s="1"/>
  <c r="G16"/>
  <c r="I16" s="1"/>
  <c r="G17"/>
  <c r="I17" s="1"/>
  <c r="G18"/>
  <c r="I18" s="1"/>
  <c r="G19"/>
  <c r="I19" s="1"/>
  <c r="G23"/>
  <c r="I23" s="1"/>
  <c r="G24"/>
  <c r="I24" s="1"/>
  <c r="G27"/>
  <c r="I27" s="1"/>
  <c r="G28"/>
  <c r="I28" s="1"/>
  <c r="G32"/>
  <c r="I32" s="1"/>
  <c r="G35"/>
  <c r="I35" s="1"/>
  <c r="G37"/>
  <c r="I37" s="1"/>
  <c r="G38"/>
  <c r="I38" s="1"/>
  <c r="G39"/>
  <c r="I39" s="1"/>
  <c r="G40"/>
  <c r="I40" s="1"/>
  <c r="G41"/>
  <c r="I41" s="1"/>
  <c r="G42"/>
  <c r="I42" s="1"/>
  <c r="G43"/>
  <c r="I43" s="1"/>
  <c r="G44"/>
  <c r="I44" s="1"/>
  <c r="G45"/>
  <c r="I45" s="1"/>
  <c r="G46"/>
  <c r="I46" s="1"/>
  <c r="G47"/>
  <c r="I47" s="1"/>
  <c r="G49"/>
  <c r="I49" s="1"/>
  <c r="G50"/>
  <c r="I50" s="1"/>
  <c r="G51"/>
  <c r="I51" s="1"/>
  <c r="G52"/>
  <c r="I52" s="1"/>
  <c r="G53"/>
  <c r="I53" s="1"/>
  <c r="G57"/>
  <c r="I57" s="1"/>
  <c r="G58"/>
  <c r="I58" s="1"/>
  <c r="G59"/>
  <c r="I59" s="1"/>
  <c r="G60"/>
  <c r="I60" s="1"/>
  <c r="G61"/>
  <c r="I61" s="1"/>
  <c r="G62"/>
  <c r="I62" s="1"/>
  <c r="G63"/>
  <c r="I63" s="1"/>
  <c r="G64"/>
  <c r="I64" s="1"/>
  <c r="G65"/>
  <c r="I65" s="1"/>
  <c r="F21" i="20"/>
  <c r="G21" s="1"/>
  <c r="G19" i="17"/>
  <c r="I19" s="1"/>
  <c r="J19"/>
  <c r="K19" s="1"/>
  <c r="G19" i="15"/>
  <c r="I19" s="1"/>
  <c r="J19"/>
  <c r="K19" s="1"/>
  <c r="G19" i="7"/>
  <c r="I19" s="1"/>
  <c r="J19"/>
  <c r="K19" s="1"/>
  <c r="G19" i="5"/>
  <c r="I19" s="1"/>
  <c r="J19"/>
  <c r="K19" s="1"/>
  <c r="G19" i="1"/>
  <c r="I19" s="1"/>
  <c r="J19"/>
  <c r="K19" s="1"/>
  <c r="F42" i="20"/>
  <c r="G42" s="1"/>
  <c r="F37"/>
  <c r="G37" s="1"/>
  <c r="G43" i="17"/>
  <c r="I43" s="1"/>
  <c r="J43"/>
  <c r="K43" s="1"/>
  <c r="G38"/>
  <c r="I38" s="1"/>
  <c r="J38"/>
  <c r="K38" s="1"/>
  <c r="G39"/>
  <c r="I39" s="1"/>
  <c r="J39"/>
  <c r="K39" s="1"/>
  <c r="G40"/>
  <c r="I40" s="1"/>
  <c r="J40"/>
  <c r="K40" s="1"/>
  <c r="G41"/>
  <c r="I41" s="1"/>
  <c r="J41"/>
  <c r="K41" s="1"/>
  <c r="G42"/>
  <c r="I42" s="1"/>
  <c r="J42"/>
  <c r="K42" s="1"/>
  <c r="G44"/>
  <c r="I44" s="1"/>
  <c r="J44"/>
  <c r="K44" s="1"/>
  <c r="G45"/>
  <c r="I45" s="1"/>
  <c r="J45"/>
  <c r="K45" s="1"/>
  <c r="G46"/>
  <c r="I46" s="1"/>
  <c r="J46"/>
  <c r="K46" s="1"/>
  <c r="G47"/>
  <c r="I47" s="1"/>
  <c r="J47"/>
  <c r="K47" s="1"/>
  <c r="G43" i="15"/>
  <c r="I43" s="1"/>
  <c r="J43"/>
  <c r="K43" s="1"/>
  <c r="G38"/>
  <c r="I38" s="1"/>
  <c r="J38"/>
  <c r="K38" s="1"/>
  <c r="G39"/>
  <c r="I39" s="1"/>
  <c r="J39"/>
  <c r="K39" s="1"/>
  <c r="G40"/>
  <c r="I40" s="1"/>
  <c r="J40"/>
  <c r="K40" s="1"/>
  <c r="G41"/>
  <c r="I41" s="1"/>
  <c r="J41"/>
  <c r="K41" s="1"/>
  <c r="G42"/>
  <c r="I42" s="1"/>
  <c r="J42"/>
  <c r="K42" s="1"/>
  <c r="G44"/>
  <c r="I44" s="1"/>
  <c r="J44"/>
  <c r="K44" s="1"/>
  <c r="G45"/>
  <c r="I45" s="1"/>
  <c r="J45"/>
  <c r="K45" s="1"/>
  <c r="G46"/>
  <c r="I46" s="1"/>
  <c r="J46"/>
  <c r="K46" s="1"/>
  <c r="G48"/>
  <c r="I48" s="1"/>
  <c r="J48"/>
  <c r="K48" s="1"/>
  <c r="G43" i="7"/>
  <c r="I43" s="1"/>
  <c r="J43"/>
  <c r="K43" s="1"/>
  <c r="G38"/>
  <c r="I38" s="1"/>
  <c r="J38"/>
  <c r="K38" s="1"/>
  <c r="G39"/>
  <c r="I39" s="1"/>
  <c r="J39"/>
  <c r="K39" s="1"/>
  <c r="G40"/>
  <c r="I40" s="1"/>
  <c r="J40" s="1"/>
  <c r="K40" s="1"/>
  <c r="G41"/>
  <c r="I41" s="1"/>
  <c r="J41" s="1"/>
  <c r="K41" s="1"/>
  <c r="G42"/>
  <c r="I42" s="1"/>
  <c r="J42" s="1"/>
  <c r="K42" s="1"/>
  <c r="G44"/>
  <c r="I44" s="1"/>
  <c r="J44" s="1"/>
  <c r="K44" s="1"/>
  <c r="G45"/>
  <c r="I45" s="1"/>
  <c r="J45" s="1"/>
  <c r="K45" s="1"/>
  <c r="G46"/>
  <c r="I46" s="1"/>
  <c r="J46" s="1"/>
  <c r="K46" s="1"/>
  <c r="G47"/>
  <c r="I47" s="1"/>
  <c r="J47" s="1"/>
  <c r="K47" s="1"/>
  <c r="G43" i="5"/>
  <c r="I43" s="1"/>
  <c r="J43" s="1"/>
  <c r="K43" s="1"/>
  <c r="G38"/>
  <c r="I38" s="1"/>
  <c r="J38" s="1"/>
  <c r="K38" s="1"/>
  <c r="G39"/>
  <c r="I39" s="1"/>
  <c r="J39" s="1"/>
  <c r="K39" s="1"/>
  <c r="G40"/>
  <c r="I40" s="1"/>
  <c r="J40" s="1"/>
  <c r="K40" s="1"/>
  <c r="G41"/>
  <c r="I41" s="1"/>
  <c r="J41" s="1"/>
  <c r="K41" s="1"/>
  <c r="G42"/>
  <c r="I42" s="1"/>
  <c r="J42" s="1"/>
  <c r="K42" s="1"/>
  <c r="G44"/>
  <c r="I44" s="1"/>
  <c r="J44" s="1"/>
  <c r="K44" s="1"/>
  <c r="G45"/>
  <c r="I45" s="1"/>
  <c r="J45" s="1"/>
  <c r="K45" s="1"/>
  <c r="G46"/>
  <c r="I46" s="1"/>
  <c r="J46" s="1"/>
  <c r="K46" s="1"/>
  <c r="G47"/>
  <c r="I47" s="1"/>
  <c r="J47" s="1"/>
  <c r="K47" s="1"/>
  <c r="G43" i="1"/>
  <c r="I43" s="1"/>
  <c r="J43" s="1"/>
  <c r="K43" s="1"/>
  <c r="G38"/>
  <c r="I38" s="1"/>
  <c r="J38" s="1"/>
  <c r="K38" s="1"/>
  <c r="G39"/>
  <c r="I39" s="1"/>
  <c r="J39" s="1"/>
  <c r="K39" s="1"/>
  <c r="G40"/>
  <c r="I40" s="1"/>
  <c r="J40" s="1"/>
  <c r="K40" s="1"/>
  <c r="G41"/>
  <c r="I41" s="1"/>
  <c r="J41" s="1"/>
  <c r="K41" s="1"/>
  <c r="G42"/>
  <c r="I42" s="1"/>
  <c r="J42" s="1"/>
  <c r="K42" s="1"/>
  <c r="G44"/>
  <c r="I44" s="1"/>
  <c r="J44" s="1"/>
  <c r="K44" s="1"/>
  <c r="G45"/>
  <c r="I45" s="1"/>
  <c r="J45" s="1"/>
  <c r="K45" s="1"/>
  <c r="G46"/>
  <c r="I46" s="1"/>
  <c r="J46" s="1"/>
  <c r="K46" s="1"/>
  <c r="G47"/>
  <c r="I47" s="1"/>
  <c r="J47" s="1"/>
  <c r="K47" s="1"/>
  <c r="G57"/>
  <c r="I57" s="1"/>
  <c r="J57" s="1"/>
  <c r="K57" s="1"/>
  <c r="F44" i="20"/>
  <c r="G44"/>
  <c r="F23"/>
  <c r="G23"/>
  <c r="G24" i="17"/>
  <c r="I24"/>
  <c r="J24" s="1"/>
  <c r="K24" s="1"/>
  <c r="G24" i="15"/>
  <c r="I24"/>
  <c r="J24" s="1"/>
  <c r="K24" s="1"/>
  <c r="G24" i="7"/>
  <c r="I24"/>
  <c r="J24" s="1"/>
  <c r="K24" s="1"/>
  <c r="G24" i="5"/>
  <c r="I24"/>
  <c r="J24" s="1"/>
  <c r="K24" s="1"/>
  <c r="G24" i="1"/>
  <c r="I24"/>
  <c r="J24" s="1"/>
  <c r="K24" s="1"/>
  <c r="F22" i="20"/>
  <c r="G22"/>
  <c r="G23" i="17"/>
  <c r="I23"/>
  <c r="J23" s="1"/>
  <c r="K23" s="1"/>
  <c r="G23" i="15"/>
  <c r="I23"/>
  <c r="J23" s="1"/>
  <c r="K23" s="1"/>
  <c r="G23" i="7"/>
  <c r="I23"/>
  <c r="J23" s="1"/>
  <c r="K23" s="1"/>
  <c r="G23" i="5"/>
  <c r="I23"/>
  <c r="J23" s="1"/>
  <c r="K23" s="1"/>
  <c r="G23" i="1"/>
  <c r="I23"/>
  <c r="J23" s="1"/>
  <c r="K23" s="1"/>
  <c r="G58" i="5"/>
  <c r="I58"/>
  <c r="J58" s="1"/>
  <c r="K58" s="1"/>
  <c r="G18"/>
  <c r="I18"/>
  <c r="J18" s="1"/>
  <c r="K18" s="1"/>
  <c r="G58" i="1"/>
  <c r="I58"/>
  <c r="J58" s="1"/>
  <c r="K58" s="1"/>
  <c r="G18"/>
  <c r="I18"/>
  <c r="J18" s="1"/>
  <c r="K18" s="1"/>
  <c r="F57" i="20"/>
  <c r="G57"/>
  <c r="G58" i="17"/>
  <c r="I58"/>
  <c r="J58" s="1"/>
  <c r="K58" s="1"/>
  <c r="G58" i="15"/>
  <c r="I58"/>
  <c r="J58" s="1"/>
  <c r="K58" s="1"/>
  <c r="G18" i="17"/>
  <c r="I18"/>
  <c r="J18" s="1"/>
  <c r="K18" s="1"/>
  <c r="G18" i="15"/>
  <c r="I18"/>
  <c r="J18" s="1"/>
  <c r="K18" s="1"/>
  <c r="G58" i="7"/>
  <c r="I58"/>
  <c r="J58" s="1"/>
  <c r="K58" s="1"/>
  <c r="G18"/>
  <c r="I18"/>
  <c r="J18" s="1"/>
  <c r="K18" s="1"/>
  <c r="F17" i="20"/>
  <c r="G17"/>
  <c r="F60"/>
  <c r="G60"/>
  <c r="G61" i="17"/>
  <c r="I61"/>
  <c r="J61" s="1"/>
  <c r="K61" s="1"/>
  <c r="G61" i="15"/>
  <c r="I61"/>
  <c r="J61" s="1"/>
  <c r="K61" s="1"/>
  <c r="G61" i="7"/>
  <c r="I61"/>
  <c r="J61" s="1"/>
  <c r="K61" s="1"/>
  <c r="G61" i="5"/>
  <c r="I61"/>
  <c r="J61" s="1"/>
  <c r="K61" s="1"/>
  <c r="G61" i="1"/>
  <c r="I61"/>
  <c r="J61" s="1"/>
  <c r="K61" s="1"/>
  <c r="G62" i="7"/>
  <c r="I62"/>
  <c r="J62" s="1"/>
  <c r="K62" s="1"/>
  <c r="F27" i="20"/>
  <c r="G27"/>
  <c r="F26"/>
  <c r="G26"/>
  <c r="F16"/>
  <c r="G16"/>
  <c r="F15"/>
  <c r="G15"/>
  <c r="F14"/>
  <c r="G14"/>
  <c r="F13"/>
  <c r="G13"/>
  <c r="F12"/>
  <c r="G12"/>
  <c r="F64"/>
  <c r="G64"/>
  <c r="F63"/>
  <c r="G63"/>
  <c r="F62"/>
  <c r="G62"/>
  <c r="F61"/>
  <c r="G61"/>
  <c r="F59"/>
  <c r="G59"/>
  <c r="F58"/>
  <c r="G58"/>
  <c r="F56"/>
  <c r="G56"/>
  <c r="F52"/>
  <c r="G52"/>
  <c r="F51"/>
  <c r="G51"/>
  <c r="F50"/>
  <c r="G50"/>
  <c r="F49"/>
  <c r="G49"/>
  <c r="F48"/>
  <c r="G48"/>
  <c r="F45"/>
  <c r="G45"/>
  <c r="F43"/>
  <c r="G43"/>
  <c r="F41"/>
  <c r="G41"/>
  <c r="F40"/>
  <c r="G40"/>
  <c r="F39"/>
  <c r="G39"/>
  <c r="F38"/>
  <c r="G38"/>
  <c r="F36"/>
  <c r="G36"/>
  <c r="F34"/>
  <c r="G34"/>
  <c r="F31"/>
  <c r="G31"/>
  <c r="F11"/>
  <c r="G11"/>
  <c r="G12" i="17"/>
  <c r="I12"/>
  <c r="J12" s="1"/>
  <c r="K12" s="1"/>
  <c r="G13"/>
  <c r="I13"/>
  <c r="J13" s="1"/>
  <c r="K13" s="1"/>
  <c r="G14"/>
  <c r="I14"/>
  <c r="J14" s="1"/>
  <c r="K14" s="1"/>
  <c r="G15"/>
  <c r="I15"/>
  <c r="J15" s="1"/>
  <c r="K15" s="1"/>
  <c r="G16"/>
  <c r="I16"/>
  <c r="J16" s="1"/>
  <c r="K16" s="1"/>
  <c r="G17"/>
  <c r="I17"/>
  <c r="J17" s="1"/>
  <c r="K17" s="1"/>
  <c r="G27"/>
  <c r="I27"/>
  <c r="J27" s="1"/>
  <c r="K27" s="1"/>
  <c r="G28"/>
  <c r="I28"/>
  <c r="J28" s="1"/>
  <c r="K28" s="1"/>
  <c r="G32"/>
  <c r="I32"/>
  <c r="J32" s="1"/>
  <c r="K32" s="1"/>
  <c r="G35"/>
  <c r="I35"/>
  <c r="J35" s="1"/>
  <c r="K35" s="1"/>
  <c r="G37"/>
  <c r="I37"/>
  <c r="J37" s="1"/>
  <c r="K37" s="1"/>
  <c r="G49"/>
  <c r="I49"/>
  <c r="J49" s="1"/>
  <c r="K49" s="1"/>
  <c r="G50"/>
  <c r="I50"/>
  <c r="J50" s="1"/>
  <c r="K50" s="1"/>
  <c r="G51"/>
  <c r="I51"/>
  <c r="J51" s="1"/>
  <c r="K51" s="1"/>
  <c r="G52"/>
  <c r="I52"/>
  <c r="J52" s="1"/>
  <c r="K52" s="1"/>
  <c r="G53"/>
  <c r="I53"/>
  <c r="J53" s="1"/>
  <c r="K53" s="1"/>
  <c r="G57"/>
  <c r="I57"/>
  <c r="J57" s="1"/>
  <c r="K57" s="1"/>
  <c r="G59"/>
  <c r="I59"/>
  <c r="J59" s="1"/>
  <c r="K59" s="1"/>
  <c r="G60"/>
  <c r="I60"/>
  <c r="J60" s="1"/>
  <c r="K60" s="1"/>
  <c r="G62"/>
  <c r="I62"/>
  <c r="J62" s="1"/>
  <c r="K62" s="1"/>
  <c r="G63"/>
  <c r="I63"/>
  <c r="J63" s="1"/>
  <c r="K63" s="1"/>
  <c r="G64"/>
  <c r="I64"/>
  <c r="J64" s="1"/>
  <c r="K64" s="1"/>
  <c r="G65"/>
  <c r="I65"/>
  <c r="J65" s="1"/>
  <c r="K65" s="1"/>
  <c r="G12" i="15"/>
  <c r="I12"/>
  <c r="J12" s="1"/>
  <c r="K12" s="1"/>
  <c r="G13"/>
  <c r="I13"/>
  <c r="J13" s="1"/>
  <c r="K13" s="1"/>
  <c r="G14"/>
  <c r="I14"/>
  <c r="J14" s="1"/>
  <c r="K14" s="1"/>
  <c r="G15"/>
  <c r="I15"/>
  <c r="J15" s="1"/>
  <c r="K15" s="1"/>
  <c r="G16"/>
  <c r="I16"/>
  <c r="J16" s="1"/>
  <c r="K16" s="1"/>
  <c r="G17"/>
  <c r="I17"/>
  <c r="J17" s="1"/>
  <c r="K17" s="1"/>
  <c r="G27"/>
  <c r="I27"/>
  <c r="J27" s="1"/>
  <c r="K27" s="1"/>
  <c r="G28"/>
  <c r="I28"/>
  <c r="J28" s="1"/>
  <c r="K28" s="1"/>
  <c r="G32"/>
  <c r="I32"/>
  <c r="J32" s="1"/>
  <c r="K32" s="1"/>
  <c r="G37"/>
  <c r="I37"/>
  <c r="J37" s="1"/>
  <c r="K37" s="1"/>
  <c r="G49"/>
  <c r="I49"/>
  <c r="J49" s="1"/>
  <c r="K49" s="1"/>
  <c r="G50"/>
  <c r="I50"/>
  <c r="J50" s="1"/>
  <c r="K50" s="1"/>
  <c r="G51"/>
  <c r="I51"/>
  <c r="J51" s="1"/>
  <c r="K51" s="1"/>
  <c r="G52"/>
  <c r="I52"/>
  <c r="J52" s="1"/>
  <c r="K52" s="1"/>
  <c r="G53"/>
  <c r="I53"/>
  <c r="J53" s="1"/>
  <c r="K53" s="1"/>
  <c r="G57"/>
  <c r="I57"/>
  <c r="J57" s="1"/>
  <c r="K57" s="1"/>
  <c r="G59"/>
  <c r="I59"/>
  <c r="J59" s="1"/>
  <c r="K59" s="1"/>
  <c r="G60"/>
  <c r="I60"/>
  <c r="J60" s="1"/>
  <c r="K60" s="1"/>
  <c r="G62"/>
  <c r="I62"/>
  <c r="J62" s="1"/>
  <c r="K62" s="1"/>
  <c r="G63"/>
  <c r="I63"/>
  <c r="J63" s="1"/>
  <c r="K63" s="1"/>
  <c r="G64"/>
  <c r="I64"/>
  <c r="J64" s="1"/>
  <c r="K64" s="1"/>
  <c r="G65"/>
  <c r="I65"/>
  <c r="J65" s="1"/>
  <c r="K65" s="1"/>
  <c r="G65" i="7"/>
  <c r="I65"/>
  <c r="J65" s="1"/>
  <c r="K65" s="1"/>
  <c r="G64"/>
  <c r="I64"/>
  <c r="J64" s="1"/>
  <c r="K64" s="1"/>
  <c r="G63"/>
  <c r="I63"/>
  <c r="J63" s="1"/>
  <c r="K63" s="1"/>
  <c r="G60"/>
  <c r="I60"/>
  <c r="J60" s="1"/>
  <c r="K60" s="1"/>
  <c r="G59"/>
  <c r="I59"/>
  <c r="J59" s="1"/>
  <c r="K59" s="1"/>
  <c r="G57"/>
  <c r="I57"/>
  <c r="J57" s="1"/>
  <c r="K57" s="1"/>
  <c r="G53"/>
  <c r="I53"/>
  <c r="J53" s="1"/>
  <c r="K53" s="1"/>
  <c r="G52"/>
  <c r="I52"/>
  <c r="J52" s="1"/>
  <c r="K52" s="1"/>
  <c r="G51"/>
  <c r="I51"/>
  <c r="J51" s="1"/>
  <c r="K51" s="1"/>
  <c r="G50"/>
  <c r="I50"/>
  <c r="J50" s="1"/>
  <c r="K50" s="1"/>
  <c r="G49"/>
  <c r="I49"/>
  <c r="J49" s="1"/>
  <c r="K49" s="1"/>
  <c r="G37"/>
  <c r="I37"/>
  <c r="J37" s="1"/>
  <c r="K37" s="1"/>
  <c r="G35"/>
  <c r="I35"/>
  <c r="J35" s="1"/>
  <c r="K35" s="1"/>
  <c r="G32"/>
  <c r="I32"/>
  <c r="J32" s="1"/>
  <c r="K32" s="1"/>
  <c r="G28"/>
  <c r="I28"/>
  <c r="J28" s="1"/>
  <c r="K28" s="1"/>
  <c r="G27"/>
  <c r="I27"/>
  <c r="J27" s="1"/>
  <c r="K27" s="1"/>
  <c r="G17"/>
  <c r="I17"/>
  <c r="J17" s="1"/>
  <c r="K17" s="1"/>
  <c r="G16"/>
  <c r="I16"/>
  <c r="J16" s="1"/>
  <c r="K16" s="1"/>
  <c r="G15"/>
  <c r="I15"/>
  <c r="J15" s="1"/>
  <c r="K15" s="1"/>
  <c r="G14"/>
  <c r="I14"/>
  <c r="J14" s="1"/>
  <c r="K14" s="1"/>
  <c r="G13"/>
  <c r="I13"/>
  <c r="J13" s="1"/>
  <c r="K13" s="1"/>
  <c r="G12"/>
  <c r="I12"/>
  <c r="J12" s="1"/>
  <c r="K12" s="1"/>
  <c r="G65" i="5"/>
  <c r="I65"/>
  <c r="J65" s="1"/>
  <c r="K65" s="1"/>
  <c r="G64"/>
  <c r="I64"/>
  <c r="J64" s="1"/>
  <c r="K64" s="1"/>
  <c r="G63"/>
  <c r="I63"/>
  <c r="J63" s="1"/>
  <c r="K63" s="1"/>
  <c r="G62"/>
  <c r="I62"/>
  <c r="J62" s="1"/>
  <c r="K62" s="1"/>
  <c r="G60"/>
  <c r="I60"/>
  <c r="J60" s="1"/>
  <c r="K60" s="1"/>
  <c r="G59"/>
  <c r="I59"/>
  <c r="J59" s="1"/>
  <c r="K59" s="1"/>
  <c r="G57"/>
  <c r="I57"/>
  <c r="J57" s="1"/>
  <c r="K57" s="1"/>
  <c r="G53"/>
  <c r="I53"/>
  <c r="J53" s="1"/>
  <c r="K53" s="1"/>
  <c r="G52"/>
  <c r="I52"/>
  <c r="J52" s="1"/>
  <c r="K52" s="1"/>
  <c r="G51"/>
  <c r="I51"/>
  <c r="J51" s="1"/>
  <c r="K51" s="1"/>
  <c r="G50"/>
  <c r="I50"/>
  <c r="J50" s="1"/>
  <c r="K50" s="1"/>
  <c r="G49"/>
  <c r="I49"/>
  <c r="J49" s="1"/>
  <c r="K49" s="1"/>
  <c r="G37"/>
  <c r="I37"/>
  <c r="J37" s="1"/>
  <c r="K37" s="1"/>
  <c r="G35"/>
  <c r="I35"/>
  <c r="J35" s="1"/>
  <c r="K35" s="1"/>
  <c r="G32"/>
  <c r="I32"/>
  <c r="J32" s="1"/>
  <c r="K32" s="1"/>
  <c r="G28"/>
  <c r="I28"/>
  <c r="J28" s="1"/>
  <c r="K28" s="1"/>
  <c r="G27"/>
  <c r="I27"/>
  <c r="J27" s="1"/>
  <c r="K27" s="1"/>
  <c r="G17"/>
  <c r="I17"/>
  <c r="J17" s="1"/>
  <c r="K17" s="1"/>
  <c r="G16"/>
  <c r="I16"/>
  <c r="J16" s="1"/>
  <c r="K16" s="1"/>
  <c r="G15"/>
  <c r="I15"/>
  <c r="J15" s="1"/>
  <c r="K15" s="1"/>
  <c r="G14"/>
  <c r="I14"/>
  <c r="J14" s="1"/>
  <c r="K14" s="1"/>
  <c r="G13"/>
  <c r="I13"/>
  <c r="J13" s="1"/>
  <c r="K13" s="1"/>
  <c r="G12"/>
  <c r="I12"/>
  <c r="J12" s="1"/>
  <c r="K12" s="1"/>
  <c r="G65" i="1"/>
  <c r="I65"/>
  <c r="J65" s="1"/>
  <c r="K65" s="1"/>
  <c r="G64"/>
  <c r="I64"/>
  <c r="J64" s="1"/>
  <c r="K64" s="1"/>
  <c r="G63"/>
  <c r="I63"/>
  <c r="J63" s="1"/>
  <c r="K63" s="1"/>
  <c r="G62"/>
  <c r="I62"/>
  <c r="J62" s="1"/>
  <c r="K62" s="1"/>
  <c r="G60"/>
  <c r="I60"/>
  <c r="J60" s="1"/>
  <c r="K60" s="1"/>
  <c r="G59"/>
  <c r="I59"/>
  <c r="J59" s="1"/>
  <c r="K59" s="1"/>
  <c r="G53"/>
  <c r="J53" s="1"/>
  <c r="K53" s="1"/>
  <c r="G52"/>
  <c r="G51"/>
  <c r="J51" s="1"/>
  <c r="K51" s="1"/>
  <c r="G50"/>
  <c r="G49"/>
  <c r="J49" s="1"/>
  <c r="K49" s="1"/>
  <c r="G37"/>
  <c r="G35"/>
  <c r="J35" s="1"/>
  <c r="K35" s="1"/>
  <c r="G32"/>
  <c r="G28"/>
  <c r="J28" s="1"/>
  <c r="K28" s="1"/>
  <c r="G27"/>
  <c r="G17"/>
  <c r="I17" s="1"/>
  <c r="J17" s="1"/>
  <c r="K17" s="1"/>
  <c r="G16"/>
  <c r="G15"/>
  <c r="I15" s="1"/>
  <c r="J15" s="1"/>
  <c r="K15" s="1"/>
  <c r="G14"/>
  <c r="G13"/>
  <c r="I13" s="1"/>
  <c r="J13" s="1"/>
  <c r="K13" s="1"/>
  <c r="G12"/>
  <c r="I53"/>
  <c r="I52"/>
  <c r="J52"/>
  <c r="K52" s="1"/>
  <c r="I51"/>
  <c r="I50"/>
  <c r="J50"/>
  <c r="K50" s="1"/>
  <c r="I49"/>
  <c r="I37"/>
  <c r="J37"/>
  <c r="K37" s="1"/>
  <c r="I35"/>
  <c r="I32"/>
  <c r="J32"/>
  <c r="K32" s="1"/>
  <c r="I27"/>
  <c r="J27" s="1"/>
  <c r="K27" s="1"/>
  <c r="I14"/>
  <c r="J14" s="1"/>
  <c r="K14" s="1"/>
  <c r="I28"/>
  <c r="I16"/>
  <c r="J16" s="1"/>
  <c r="K16" s="1"/>
  <c r="I12"/>
  <c r="J12"/>
  <c r="K12" s="1"/>
  <c r="J65" i="22" l="1"/>
  <c r="K65" s="1"/>
  <c r="J64"/>
  <c r="K64" s="1"/>
  <c r="J63"/>
  <c r="K63" s="1"/>
  <c r="J62"/>
  <c r="K62" s="1"/>
  <c r="J61"/>
  <c r="K61" s="1"/>
  <c r="J60"/>
  <c r="K60" s="1"/>
  <c r="J59"/>
  <c r="K59" s="1"/>
  <c r="J58"/>
  <c r="K58" s="1"/>
  <c r="J57"/>
  <c r="K57" s="1"/>
  <c r="J53"/>
  <c r="K53" s="1"/>
  <c r="J52"/>
  <c r="K52" s="1"/>
  <c r="J51"/>
  <c r="K51" s="1"/>
  <c r="J50"/>
  <c r="K50" s="1"/>
  <c r="J49"/>
  <c r="K49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5"/>
  <c r="K35" s="1"/>
  <c r="J32"/>
  <c r="K32" s="1"/>
  <c r="J28"/>
  <c r="K28" s="1"/>
  <c r="J27"/>
  <c r="K27" s="1"/>
  <c r="J24"/>
  <c r="K24" s="1"/>
  <c r="J23"/>
  <c r="K23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21" i="5"/>
  <c r="K21" s="1"/>
  <c r="J21" i="15"/>
  <c r="K21" s="1"/>
  <c r="J21" i="17"/>
  <c r="K21" s="1"/>
  <c r="J22" i="1"/>
  <c r="K22" s="1"/>
  <c r="J22" i="5"/>
  <c r="K22" s="1"/>
  <c r="J22" i="22"/>
  <c r="K22" s="1"/>
  <c r="J21"/>
  <c r="K21" s="1"/>
  <c r="J21" i="7"/>
  <c r="K21" s="1"/>
  <c r="J22"/>
  <c r="K22" s="1"/>
  <c r="J22" i="15"/>
  <c r="K22" s="1"/>
  <c r="J22" i="17"/>
  <c r="K22" s="1"/>
  <c r="J34" i="1"/>
  <c r="K34" s="1"/>
  <c r="J48"/>
  <c r="K48" s="1"/>
  <c r="J48" i="5"/>
  <c r="K48" s="1"/>
  <c r="J34"/>
  <c r="K34" s="1"/>
  <c r="J34" i="22"/>
  <c r="K34" s="1"/>
  <c r="J48"/>
  <c r="K48" s="1"/>
  <c r="J34" i="7"/>
  <c r="K34" s="1"/>
  <c r="J48"/>
  <c r="K48" s="1"/>
  <c r="J34" i="15"/>
  <c r="K34" s="1"/>
  <c r="J47"/>
  <c r="K47" s="1"/>
  <c r="J35"/>
  <c r="K35" s="1"/>
  <c r="J48" i="17"/>
  <c r="K48" s="1"/>
  <c r="J34"/>
  <c r="K34" s="1"/>
</calcChain>
</file>

<file path=xl/sharedStrings.xml><?xml version="1.0" encoding="utf-8"?>
<sst xmlns="http://schemas.openxmlformats.org/spreadsheetml/2006/main" count="1188" uniqueCount="186">
  <si>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</si>
  <si>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</si>
  <si>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</si>
  <si>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</si>
  <si>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</si>
  <si>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</si>
  <si>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</si>
  <si>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</si>
  <si>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</si>
  <si>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</si>
  <si>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</si>
  <si>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</si>
  <si>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</si>
  <si>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</si>
  <si>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</si>
  <si>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</si>
  <si>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</si>
  <si>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+ 10.30% ED</t>
  </si>
  <si>
    <t xml:space="preserve"> + 0.50% CST</t>
  </si>
  <si>
    <t xml:space="preserve"> + FREIGHT</t>
  </si>
  <si>
    <t>INJ. M.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</si>
  <si>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</si>
  <si>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</si>
  <si>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</si>
  <si>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</si>
  <si>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</si>
  <si>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</si>
  <si>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</si>
  <si>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</si>
  <si>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</si>
  <si>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</si>
  <si>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</si>
  <si>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 xml:space="preserve">Post Excise </t>
  </si>
  <si>
    <t>NA</t>
  </si>
  <si>
    <t>DXF</t>
  </si>
  <si>
    <t>XRLL</t>
  </si>
  <si>
    <t>FILM</t>
  </si>
  <si>
    <t>XMLL</t>
  </si>
  <si>
    <t>XFLL</t>
  </si>
  <si>
    <t>003DF49 / 002DF50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</si>
  <si>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</si>
  <si>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</si>
  <si>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</si>
  <si>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</si>
  <si>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</si>
  <si>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</si>
  <si>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</si>
  <si>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</si>
  <si>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</si>
  <si>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</si>
  <si>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</si>
  <si>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</si>
  <si>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</si>
  <si>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</si>
  <si>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</si>
  <si>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</si>
  <si>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</si>
  <si>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 xml:space="preserve">    f. EPI will be applicable on Ex Works Credit Sales only.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</si>
  <si>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</si>
  <si>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</si>
  <si>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</si>
  <si>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</si>
  <si>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</si>
  <si>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</si>
  <si>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</si>
  <si>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</si>
  <si>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</si>
  <si>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</si>
  <si>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</si>
  <si>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</si>
  <si>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</si>
  <si>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</si>
  <si>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</si>
  <si>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</si>
  <si>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</si>
  <si>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</si>
  <si>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</si>
  <si>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</si>
  <si>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</si>
  <si>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</si>
  <si>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</si>
  <si>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</si>
  <si>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</si>
  <si>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</si>
  <si>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</si>
  <si>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</si>
  <si>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</si>
  <si>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</si>
  <si>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</si>
  <si>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</si>
  <si>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>VAT 5%</t>
  </si>
  <si>
    <t xml:space="preserve">                                 PP</t>
  </si>
  <si>
    <t xml:space="preserve">                        H D P E</t>
  </si>
  <si>
    <t>Monthly Upliftment Incentive (MUI) for PP</t>
  </si>
  <si>
    <t>Monthly Upliftment Incentive (MUI) for PE</t>
  </si>
  <si>
    <t>&gt;=15   &lt;  48</t>
  </si>
  <si>
    <t>&gt;=9   &lt;  27</t>
  </si>
  <si>
    <t>&gt;=48   &lt; 128</t>
  </si>
  <si>
    <t>&gt;=27   &lt; 72</t>
  </si>
  <si>
    <t>&gt;=128 &lt; 176</t>
  </si>
  <si>
    <t>&gt;=72 &lt;  99</t>
  </si>
  <si>
    <t>&gt;=176 &lt; 352</t>
  </si>
  <si>
    <t>&gt;=99 &lt; 198</t>
  </si>
  <si>
    <t>&gt;=352 &lt; 528</t>
  </si>
  <si>
    <t>&gt;=198 &lt; 297</t>
  </si>
  <si>
    <t>&gt;=528 &lt; 720</t>
  </si>
  <si>
    <t>&gt;=297 &lt; 405</t>
  </si>
  <si>
    <t>&gt;=720</t>
  </si>
  <si>
    <t xml:space="preserve">&gt;=405 </t>
  </si>
  <si>
    <t>300M24A</t>
  </si>
  <si>
    <t>LL-IM</t>
  </si>
  <si>
    <t>2120MC</t>
  </si>
  <si>
    <t>020F18S</t>
  </si>
  <si>
    <t>010F18S/010F18A</t>
  </si>
  <si>
    <t>RANDOM IM</t>
  </si>
  <si>
    <t>1XHF /3XHF</t>
  </si>
  <si>
    <t>1XLF/ 3XLF</t>
  </si>
  <si>
    <t>1XHF/3XHF</t>
  </si>
  <si>
    <t>1XLF/3XLF</t>
  </si>
  <si>
    <t>ZGTP - Waste Grades, Rs/MT</t>
  </si>
  <si>
    <t>PE Plant Sweep</t>
  </si>
  <si>
    <t>PE Godown Sweep</t>
  </si>
  <si>
    <t>PE Machine Waste</t>
  </si>
  <si>
    <t>PE Powder</t>
  </si>
  <si>
    <t>PP Plant Sweep</t>
  </si>
  <si>
    <t>PP Godown Sweep</t>
  </si>
  <si>
    <t>PP Machine Waste</t>
  </si>
  <si>
    <t>BDPP</t>
  </si>
  <si>
    <t>IMPACT POLY</t>
  </si>
  <si>
    <t>3030MG</t>
  </si>
  <si>
    <t>IMPACT CP</t>
  </si>
  <si>
    <t>IMPACT CO POLY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</si>
  <si>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</si>
  <si>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</si>
  <si>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</si>
  <si>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</si>
  <si>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</si>
  <si>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</si>
  <si>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</si>
  <si>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</si>
  <si>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</si>
  <si>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</si>
  <si>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</si>
  <si>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c) TD of Rs.2000/- per MT will be applicable on Prime&amp;Non-Prime grades of 003DB52 and 001DB52 on post sale basis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</si>
  <si>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</si>
  <si>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</si>
  <si>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</si>
  <si>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</si>
  <si>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 xml:space="preserve">    a. CD on Ex-Works sales will be Rs 700/- per MT on pre-Excise basis for Cash Customers</t>
  </si>
  <si>
    <t xml:space="preserve">    e. An Early Payment Incentive (EPI) of Rs 50/ MT/Day will be applicable for Credit customers if payment</t>
  </si>
  <si>
    <t>L) Interest on Late Payment charges @ 18% P.A. in liu of Credit i.e. upto14 days and Overdue above 14 days @21% P.A. would be charged</t>
  </si>
  <si>
    <t xml:space="preserve">    a) TD of Rs.3000/- per MT will be deducted pre Excise basis on Ex Works Sales applicable on Prime&amp;Non-Prime grades of 010E52,1030RGexcept for ex </t>
  </si>
  <si>
    <t>HD FILM</t>
  </si>
  <si>
    <t>003F46</t>
  </si>
  <si>
    <t xml:space="preserve">        Ex Stockist Sales than the respective prime grades</t>
  </si>
  <si>
    <t xml:space="preserve">    e) ZGTP of non prime grades of PP 2120MC-NP will be lower by Rs 3200/-MT and PP 5080MG-NP will be lower by Rs.4300/- MT for Ex Works Sales &amp;</t>
  </si>
  <si>
    <t>2020EC</t>
  </si>
  <si>
    <t>BM/EXT</t>
  </si>
  <si>
    <t>E) Charges for Delievry Assistance (w.e.f. 01.07.2011) for Ex Panipat sales are enclosed in Annexure - II.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</si>
  <si>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</si>
  <si>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</si>
  <si>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</si>
  <si>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</si>
  <si>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</si>
  <si>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</si>
  <si>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</si>
  <si>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</si>
  <si>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</si>
  <si>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</si>
  <si>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</si>
  <si>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</si>
  <si>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</si>
  <si>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</si>
  <si>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</si>
  <si>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</si>
  <si>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PRICE LIST INDIAN OIL CORPORATION LTD. EX. WORKS  W.E.F.15-12-2011</t>
  </si>
  <si>
    <t>PRICE LIST INDIAN OIL CORPORATION LTD. EX. CS VASAI DEPOT  W.E.F.15-12-2011</t>
  </si>
  <si>
    <t>080M60U</t>
  </si>
  <si>
    <t>W.E.F</t>
  </si>
  <si>
    <t>Terms &amp; Conditons  - 08-03-2012</t>
  </si>
  <si>
    <t>PRICE LIST INDIAN OIL CORPORATION LTD. EX. PANIPAT WORKS - SOLAN   W.E.F. 08-03-2012</t>
  </si>
  <si>
    <t>PRICE LIST INDIAN OIL CORPORATION LTD. EX. PANIPAT WORKS - NASHIK   W.E.F. 08-03-2012</t>
  </si>
  <si>
    <t>PRICE LIST INDIAN OIL CORPORATION LTD. EX. PANIPAT WORKS - MUMBAI W.E.F. 08-03-2012</t>
  </si>
  <si>
    <t>PRICE LIST INDIAN OIL CORPORATION LTD. EX. PANIPAT WORKS - BOISAR W.E.F. 08-03-2012</t>
  </si>
  <si>
    <t>PRICE LIST INDIAN OIL CORPORATION LTD. EX. PANIPAT WORKS - SILVASSA W.E.F. 08-03-2012</t>
  </si>
  <si>
    <t>PRICE LIST INDIAN OIL CORPORATION LTD. EX. PANIPAT WORKS - DAMAN W.E.F. 08-03-2012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</si>
</sst>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4" formatCode="0.00;[Red]0.00"/>
  </numFmts>
  <fonts count="42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26" xfId="0" applyFont="1" applyBorder="1" applyAlignment="1">
      <alignment horizontal="center"/>
    </xf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24" fillId="0" borderId="27" xfId="0" applyFont="1" applyFill="1" applyBorder="1"/>
    <xf numFmtId="0" fontId="16" fillId="0" borderId="28" xfId="0" applyFont="1" applyBorder="1"/>
    <xf numFmtId="49" fontId="16" fillId="0" borderId="29" xfId="0" applyNumberFormat="1" applyFont="1" applyBorder="1"/>
    <xf numFmtId="0" fontId="16" fillId="0" borderId="29" xfId="0" applyFont="1" applyBorder="1" applyAlignment="1">
      <alignment horizontal="center"/>
    </xf>
    <xf numFmtId="184" fontId="0" fillId="0" borderId="29" xfId="0" applyNumberFormat="1" applyBorder="1"/>
    <xf numFmtId="184" fontId="0" fillId="0" borderId="29" xfId="0" applyNumberFormat="1" applyBorder="1" applyAlignment="1">
      <alignment horizontal="center"/>
    </xf>
    <xf numFmtId="184" fontId="0" fillId="0" borderId="30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184" fontId="0" fillId="0" borderId="31" xfId="0" applyNumberFormat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30" fillId="0" borderId="0" xfId="0" applyFont="1" applyFill="1" applyBorder="1" applyAlignment="1">
      <alignment horizontal="left" vertical="center"/>
    </xf>
    <xf numFmtId="0" fontId="24" fillId="0" borderId="32" xfId="0" applyFont="1" applyBorder="1" applyAlignment="1">
      <alignment horizontal="center"/>
    </xf>
    <xf numFmtId="0" fontId="24" fillId="0" borderId="31" xfId="0" applyFont="1" applyBorder="1"/>
    <xf numFmtId="0" fontId="24" fillId="0" borderId="31" xfId="0" applyFont="1" applyBorder="1" applyAlignment="1">
      <alignment horizontal="center"/>
    </xf>
    <xf numFmtId="0" fontId="24" fillId="0" borderId="33" xfId="0" applyFont="1" applyFill="1" applyBorder="1"/>
    <xf numFmtId="0" fontId="0" fillId="0" borderId="34" xfId="0" applyBorder="1"/>
    <xf numFmtId="0" fontId="24" fillId="0" borderId="35" xfId="0" applyFont="1" applyBorder="1" applyAlignment="1">
      <alignment horizontal="center"/>
    </xf>
    <xf numFmtId="0" fontId="24" fillId="0" borderId="36" xfId="0" applyFont="1" applyBorder="1"/>
    <xf numFmtId="0" fontId="24" fillId="0" borderId="36" xfId="0" applyFont="1" applyBorder="1" applyAlignment="1">
      <alignment horizontal="center"/>
    </xf>
    <xf numFmtId="0" fontId="24" fillId="0" borderId="37" xfId="0" applyFont="1" applyFill="1" applyBorder="1"/>
    <xf numFmtId="0" fontId="0" fillId="0" borderId="38" xfId="0" applyBorder="1"/>
    <xf numFmtId="0" fontId="24" fillId="0" borderId="39" xfId="0" applyFont="1" applyBorder="1"/>
    <xf numFmtId="0" fontId="24" fillId="0" borderId="40" xfId="0" applyFont="1" applyBorder="1"/>
    <xf numFmtId="0" fontId="26" fillId="0" borderId="41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184" fontId="0" fillId="0" borderId="23" xfId="0" applyNumberFormat="1" applyBorder="1"/>
    <xf numFmtId="184" fontId="0" fillId="0" borderId="33" xfId="0" applyNumberFormat="1" applyBorder="1"/>
    <xf numFmtId="0" fontId="32" fillId="0" borderId="42" xfId="0" applyFont="1" applyFill="1" applyBorder="1" applyAlignment="1">
      <alignment horizontal="left" vertical="center"/>
    </xf>
    <xf numFmtId="0" fontId="32" fillId="0" borderId="43" xfId="0" applyFont="1" applyFill="1" applyBorder="1" applyAlignment="1">
      <alignment horizontal="left" vertical="center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Fill="1" applyBorder="1" applyAlignment="1">
      <alignment horizontal="left" vertical="center"/>
    </xf>
    <xf numFmtId="0" fontId="32" fillId="0" borderId="46" xfId="0" applyFont="1" applyFill="1" applyBorder="1" applyAlignment="1">
      <alignment horizontal="left" vertical="center"/>
    </xf>
    <xf numFmtId="0" fontId="32" fillId="0" borderId="47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27" fillId="0" borderId="0" xfId="0" applyFont="1" applyBorder="1"/>
    <xf numFmtId="0" fontId="33" fillId="0" borderId="12" xfId="0" applyFont="1" applyBorder="1" applyAlignment="1">
      <alignment vertical="top" wrapText="1"/>
    </xf>
    <xf numFmtId="0" fontId="16" fillId="0" borderId="12" xfId="0" applyFont="1" applyBorder="1"/>
    <xf numFmtId="0" fontId="34" fillId="0" borderId="12" xfId="0" applyFont="1" applyBorder="1" applyAlignment="1">
      <alignment vertical="top" wrapText="1"/>
    </xf>
    <xf numFmtId="43" fontId="34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48" xfId="0" applyBorder="1"/>
    <xf numFmtId="0" fontId="0" fillId="0" borderId="49" xfId="0" applyBorder="1"/>
    <xf numFmtId="0" fontId="0" fillId="0" borderId="0" xfId="0" applyBorder="1"/>
    <xf numFmtId="0" fontId="0" fillId="0" borderId="50" xfId="0" applyBorder="1"/>
    <xf numFmtId="0" fontId="32" fillId="0" borderId="51" xfId="0" applyFont="1" applyFill="1" applyBorder="1" applyAlignment="1">
      <alignment horizontal="left" vertical="center"/>
    </xf>
    <xf numFmtId="0" fontId="32" fillId="0" borderId="52" xfId="0" applyFont="1" applyBorder="1" applyAlignment="1">
      <alignment horizontal="center" vertical="center"/>
    </xf>
    <xf numFmtId="0" fontId="33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43" fontId="34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53" xfId="0" applyBorder="1" applyAlignment="1">
      <alignment horizontal="center"/>
    </xf>
    <xf numFmtId="0" fontId="37" fillId="0" borderId="0" xfId="0" applyFont="1" applyBorder="1" applyAlignment="1"/>
    <xf numFmtId="0" fontId="25" fillId="0" borderId="54" xfId="0" applyFont="1" applyBorder="1" applyAlignment="1"/>
    <xf numFmtId="0" fontId="25" fillId="0" borderId="55" xfId="0" applyFont="1" applyBorder="1" applyAlignment="1"/>
    <xf numFmtId="0" fontId="38" fillId="0" borderId="0" xfId="0" applyFont="1" applyBorder="1" applyAlignment="1"/>
    <xf numFmtId="0" fontId="36" fillId="0" borderId="0" xfId="0" applyFont="1" applyBorder="1" applyAlignment="1"/>
    <xf numFmtId="0" fontId="35" fillId="0" borderId="0" xfId="0" applyFont="1" applyBorder="1" applyAlignment="1"/>
    <xf numFmtId="43" fontId="0" fillId="0" borderId="0" xfId="0" applyNumberFormat="1"/>
    <xf numFmtId="0" fontId="22" fillId="0" borderId="0" xfId="0" applyFo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0" fontId="24" fillId="0" borderId="12" xfId="0" applyFont="1" applyBorder="1" applyAlignment="1">
      <alignment horizontal="center"/>
    </xf>
    <xf numFmtId="0" fontId="24" fillId="0" borderId="12" xfId="0" applyFont="1" applyFill="1" applyBorder="1"/>
    <xf numFmtId="184" fontId="1" fillId="0" borderId="16" xfId="0" applyNumberFormat="1" applyFont="1" applyBorder="1"/>
    <xf numFmtId="0" fontId="41" fillId="0" borderId="25" xfId="0" applyFont="1" applyFill="1" applyBorder="1"/>
    <xf numFmtId="0" fontId="25" fillId="0" borderId="0" xfId="0" applyFont="1" applyBorder="1" applyAlignment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184" fontId="0" fillId="0" borderId="56" xfId="0" applyNumberFormat="1" applyBorder="1"/>
    <xf numFmtId="184" fontId="0" fillId="0" borderId="57" xfId="0" applyNumberFormat="1" applyBorder="1"/>
    <xf numFmtId="184" fontId="0" fillId="0" borderId="36" xfId="0" applyNumberFormat="1" applyBorder="1"/>
    <xf numFmtId="0" fontId="16" fillId="0" borderId="16" xfId="0" applyFont="1" applyBorder="1"/>
    <xf numFmtId="0" fontId="24" fillId="0" borderId="17" xfId="0" applyFont="1" applyBorder="1"/>
    <xf numFmtId="184" fontId="0" fillId="0" borderId="17" xfId="0" applyNumberFormat="1" applyBorder="1"/>
    <xf numFmtId="0" fontId="0" fillId="0" borderId="58" xfId="0" applyBorder="1"/>
    <xf numFmtId="0" fontId="0" fillId="0" borderId="22" xfId="0" applyBorder="1"/>
    <xf numFmtId="0" fontId="0" fillId="0" borderId="24" xfId="0" applyBorder="1"/>
    <xf numFmtId="0" fontId="0" fillId="0" borderId="55" xfId="0" applyBorder="1"/>
    <xf numFmtId="0" fontId="0" fillId="0" borderId="59" xfId="0" applyBorder="1"/>
    <xf numFmtId="184" fontId="16" fillId="0" borderId="0" xfId="0" applyNumberFormat="1" applyFont="1" applyBorder="1"/>
    <xf numFmtId="49" fontId="0" fillId="0" borderId="22" xfId="0" applyNumberFormat="1" applyBorder="1"/>
    <xf numFmtId="184" fontId="0" fillId="0" borderId="30" xfId="0" applyNumberFormat="1" applyBorder="1"/>
    <xf numFmtId="0" fontId="24" fillId="0" borderId="54" xfId="0" applyFont="1" applyBorder="1" applyAlignment="1">
      <alignment horizontal="center"/>
    </xf>
    <xf numFmtId="2" fontId="16" fillId="0" borderId="0" xfId="0" applyNumberFormat="1" applyFont="1" applyFill="1" applyBorder="1" applyAlignment="1">
      <alignment horizontal="right" indent="1"/>
    </xf>
    <xf numFmtId="0" fontId="0" fillId="0" borderId="0" xfId="0" applyAlignment="1">
      <alignment horizontal="right"/>
    </xf>
    <xf numFmtId="14" fontId="25" fillId="0" borderId="59" xfId="0" applyNumberFormat="1" applyFont="1" applyBorder="1" applyAlignment="1">
      <alignment horizontal="center"/>
    </xf>
    <xf numFmtId="14" fontId="26" fillId="0" borderId="55" xfId="0" applyNumberFormat="1" applyFont="1" applyBorder="1"/>
    <xf numFmtId="0" fontId="32" fillId="0" borderId="60" xfId="0" applyFont="1" applyFill="1" applyBorder="1" applyAlignment="1">
      <alignment horizontal="left" vertical="center"/>
    </xf>
    <xf numFmtId="184" fontId="16" fillId="0" borderId="29" xfId="0" applyNumberFormat="1" applyFont="1" applyBorder="1"/>
    <xf numFmtId="184" fontId="16" fillId="0" borderId="31" xfId="0" applyNumberFormat="1" applyFont="1" applyBorder="1"/>
    <xf numFmtId="184" fontId="16" fillId="0" borderId="23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184" fontId="16" fillId="0" borderId="0" xfId="0" applyNumberFormat="1" applyFont="1" applyFill="1" applyBorder="1"/>
    <xf numFmtId="2" fontId="16" fillId="0" borderId="0" xfId="0" applyNumberFormat="1" applyFont="1" applyBorder="1" applyAlignment="1">
      <alignment horizontal="right"/>
    </xf>
    <xf numFmtId="0" fontId="33" fillId="0" borderId="0" xfId="0" applyFont="1" applyBorder="1" applyAlignment="1">
      <alignment vertical="top" wrapText="1"/>
    </xf>
    <xf numFmtId="0" fontId="23" fillId="0" borderId="63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58" xfId="0" applyFont="1" applyBorder="1" applyAlignment="1">
      <alignment horizontal="center"/>
    </xf>
    <xf numFmtId="0" fontId="31" fillId="0" borderId="61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23" fillId="0" borderId="54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24" fillId="0" borderId="54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62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9" fillId="0" borderId="61" xfId="0" applyFont="1" applyBorder="1" applyAlignment="1">
      <alignment horizontal="center"/>
    </xf>
    <xf numFmtId="0" fontId="36" fillId="0" borderId="49" xfId="0" applyFont="1" applyBorder="1" applyAlignment="1">
      <alignment horizontal="center"/>
    </xf>
    <xf numFmtId="0" fontId="37" fillId="0" borderId="53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39" fillId="0" borderId="49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0" borderId="53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23" fillId="0" borderId="67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4" fillId="0" borderId="65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64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3" fillId="0" borderId="12" xfId="0" applyFont="1" applyBorder="1" applyAlignment="1">
      <alignment vertical="top" wrapText="1"/>
    </xf>
    <xf numFmtId="0" fontId="28" fillId="0" borderId="12" xfId="0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0"/>
          <a:ext cx="3190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47850" y="0"/>
          <a:ext cx="6191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67450" y="0"/>
          <a:ext cx="390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4785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237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23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2380" name="Picture 1116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12381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638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0"/>
          <a:ext cx="539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638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180975</xdr:colOff>
      <xdr:row>0</xdr:row>
      <xdr:rowOff>0</xdr:rowOff>
    </xdr:from>
    <xdr:to>
      <xdr:col>8</xdr:col>
      <xdr:colOff>542925</xdr:colOff>
      <xdr:row>0</xdr:row>
      <xdr:rowOff>276225</xdr:rowOff>
    </xdr:to>
    <xdr:pic>
      <xdr:nvPicPr>
        <xdr:cNvPr id="16388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645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63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764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29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626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019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019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0</xdr:row>
      <xdr:rowOff>0</xdr:rowOff>
    </xdr:from>
    <xdr:to>
      <xdr:col>7</xdr:col>
      <xdr:colOff>352425</xdr:colOff>
      <xdr:row>0</xdr:row>
      <xdr:rowOff>276225</xdr:rowOff>
    </xdr:to>
    <xdr:pic>
      <xdr:nvPicPr>
        <xdr:cNvPr id="21510" name="Picture 6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0"/>
          <a:ext cx="428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0</xdr:row>
      <xdr:rowOff>0</xdr:rowOff>
    </xdr:from>
    <xdr:to>
      <xdr:col>1</xdr:col>
      <xdr:colOff>742950</xdr:colOff>
      <xdr:row>1</xdr:row>
      <xdr:rowOff>0</xdr:rowOff>
    </xdr:to>
    <xdr:pic>
      <xdr:nvPicPr>
        <xdr:cNvPr id="215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38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8"/>
  <sheetViews>
    <sheetView topLeftCell="D38" workbookViewId="0">
      <selection activeCell="Q37" sqref="Q37"/>
    </sheetView>
  </sheetViews>
  <sheetFormatPr defaultRowHeight="12.75"/>
  <cols>
    <col min="1" max="1" width="13.140625" customWidth="1"/>
    <col min="2" max="2" width="18.42578125" customWidth="1"/>
    <col min="3" max="3" width="7.140625" customWidth="1"/>
    <col min="4" max="5" width="11.140625" customWidth="1"/>
    <col min="6" max="6" width="8.85546875" customWidth="1"/>
    <col min="7" max="8" width="11.140625" bestFit="1" customWidth="1"/>
    <col min="9" max="9" width="12" customWidth="1"/>
    <col min="10" max="10" width="12.28515625" bestFit="1" customWidth="1"/>
    <col min="11" max="11" width="14.5703125" customWidth="1"/>
    <col min="12" max="12" width="15.5703125" customWidth="1"/>
    <col min="13" max="13" width="16.28515625" bestFit="1" customWidth="1"/>
    <col min="15" max="15" width="14.7109375" bestFit="1" customWidth="1"/>
    <col min="17" max="17" width="11.5703125" customWidth="1"/>
  </cols>
  <sheetData>
    <row r="1" spans="1:19" ht="23.25">
      <c r="A1" s="184" t="s">
        <v>137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96"/>
      <c r="M1" s="96"/>
      <c r="N1" s="1"/>
    </row>
    <row r="2" spans="1:19" ht="16.5">
      <c r="A2" s="186" t="s">
        <v>132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97"/>
      <c r="M2" s="97"/>
      <c r="N2" s="98"/>
    </row>
    <row r="3" spans="1:19" ht="15">
      <c r="A3" s="105"/>
      <c r="B3" s="181" t="s">
        <v>133</v>
      </c>
      <c r="C3" s="181"/>
      <c r="D3" s="181"/>
      <c r="E3" s="181"/>
      <c r="F3" s="181"/>
      <c r="G3" s="181"/>
      <c r="H3" s="181"/>
      <c r="I3" s="181"/>
      <c r="J3" s="181"/>
      <c r="K3" s="181"/>
      <c r="L3" s="97"/>
      <c r="M3" s="97"/>
      <c r="N3" s="98"/>
    </row>
    <row r="4" spans="1:19" ht="15">
      <c r="A4" s="105"/>
      <c r="B4" s="181" t="s">
        <v>134</v>
      </c>
      <c r="C4" s="181"/>
      <c r="D4" s="181"/>
      <c r="E4" s="181"/>
      <c r="F4" s="181"/>
      <c r="G4" s="181"/>
      <c r="H4" s="181"/>
      <c r="I4" s="181"/>
      <c r="J4" s="181"/>
      <c r="K4" s="181"/>
      <c r="L4" s="97"/>
      <c r="M4" s="97"/>
      <c r="N4" s="98"/>
    </row>
    <row r="5" spans="1:19" ht="15">
      <c r="A5" s="105"/>
      <c r="B5" s="181" t="s">
        <v>135</v>
      </c>
      <c r="C5" s="181"/>
      <c r="D5" s="181"/>
      <c r="E5" s="181"/>
      <c r="F5" s="181"/>
      <c r="G5" s="181"/>
      <c r="H5" s="181"/>
      <c r="I5" s="181"/>
      <c r="J5" s="181"/>
      <c r="K5" s="181"/>
      <c r="L5" s="97"/>
      <c r="M5" s="97"/>
      <c r="N5" s="98"/>
    </row>
    <row r="6" spans="1:19" ht="18.75" thickBot="1">
      <c r="A6" s="182" t="s">
        <v>136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2"/>
      <c r="M6" s="2"/>
      <c r="N6" s="31"/>
    </row>
    <row r="8" spans="1:19" ht="13.5" thickBot="1"/>
    <row r="9" spans="1:19" ht="16.5" thickBot="1">
      <c r="A9" s="173" t="s">
        <v>185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67" t="s">
        <v>93</v>
      </c>
      <c r="M9" s="168"/>
      <c r="N9" s="169"/>
    </row>
    <row r="10" spans="1:19" ht="16.5" thickBot="1">
      <c r="A10" s="178" t="s">
        <v>31</v>
      </c>
      <c r="B10" s="179"/>
      <c r="C10" s="179"/>
      <c r="D10" s="179"/>
      <c r="E10" s="179"/>
      <c r="F10" s="179"/>
      <c r="G10" s="179"/>
      <c r="H10" s="179"/>
      <c r="I10" s="180"/>
      <c r="J10" s="29"/>
      <c r="K10" s="1"/>
      <c r="L10" s="170"/>
      <c r="M10" s="171"/>
      <c r="N10" s="172"/>
    </row>
    <row r="11" spans="1:19" ht="17.25" thickBot="1">
      <c r="A11" s="164" t="s">
        <v>15</v>
      </c>
      <c r="B11" s="165"/>
      <c r="C11" s="39" t="s">
        <v>8</v>
      </c>
      <c r="D11" s="40" t="s">
        <v>0</v>
      </c>
      <c r="E11" s="40" t="s">
        <v>80</v>
      </c>
      <c r="F11" s="40" t="s">
        <v>16</v>
      </c>
      <c r="G11" s="40" t="s">
        <v>17</v>
      </c>
      <c r="H11" s="40" t="s">
        <v>19</v>
      </c>
      <c r="I11" s="40" t="s">
        <v>18</v>
      </c>
      <c r="J11" s="39" t="s">
        <v>1</v>
      </c>
      <c r="K11" s="41" t="s">
        <v>79</v>
      </c>
      <c r="L11" s="77" t="s">
        <v>95</v>
      </c>
      <c r="M11" s="78"/>
      <c r="N11" s="79">
        <v>300</v>
      </c>
      <c r="P11" s="144"/>
      <c r="Q11" s="97"/>
      <c r="R11" s="7"/>
    </row>
    <row r="12" spans="1:19" ht="16.5">
      <c r="A12" s="33" t="s">
        <v>20</v>
      </c>
      <c r="B12" s="34" t="s">
        <v>165</v>
      </c>
      <c r="C12" s="35">
        <v>11</v>
      </c>
      <c r="D12" s="127">
        <v>83428</v>
      </c>
      <c r="E12" s="36">
        <v>0</v>
      </c>
      <c r="F12" s="36">
        <v>700</v>
      </c>
      <c r="G12" s="36">
        <f t="shared" ref="G12:G28" si="0">(D12-E12-F12)*10.3%</f>
        <v>8520.9840000000004</v>
      </c>
      <c r="H12" s="36">
        <v>1383.48</v>
      </c>
      <c r="I12" s="36">
        <f>(D12-E12-F12+G12+H12)*0.5%</f>
        <v>463.16231999999997</v>
      </c>
      <c r="J12" s="37">
        <f>D12-E12-F12+G12+H12+I12</f>
        <v>93095.626319999996</v>
      </c>
      <c r="K12" s="38">
        <f>J12-G12</f>
        <v>84574.642319999999</v>
      </c>
      <c r="L12" s="80" t="s">
        <v>97</v>
      </c>
      <c r="M12" s="81"/>
      <c r="N12" s="82">
        <v>400</v>
      </c>
      <c r="P12" s="144"/>
      <c r="Q12" s="97"/>
      <c r="R12" s="12"/>
      <c r="S12" s="97"/>
    </row>
    <row r="13" spans="1:19" ht="16.5">
      <c r="A13" s="13" t="s">
        <v>20</v>
      </c>
      <c r="B13" s="4" t="s">
        <v>161</v>
      </c>
      <c r="C13" s="27" t="s">
        <v>164</v>
      </c>
      <c r="D13" s="125">
        <v>82632</v>
      </c>
      <c r="E13" s="5">
        <v>0</v>
      </c>
      <c r="F13" s="36">
        <v>700</v>
      </c>
      <c r="G13" s="36">
        <f t="shared" si="0"/>
        <v>8438.996000000001</v>
      </c>
      <c r="H13" s="36">
        <v>1383.48</v>
      </c>
      <c r="I13" s="5">
        <f>(D13-E13-F13+G13+H13)*0.5%</f>
        <v>458.77238</v>
      </c>
      <c r="J13" s="6">
        <f>D13-E13-F13+G13+H13+I13</f>
        <v>92213.24837999999</v>
      </c>
      <c r="K13" s="15">
        <f>J13-G13</f>
        <v>83774.252379999991</v>
      </c>
      <c r="L13" s="80" t="s">
        <v>99</v>
      </c>
      <c r="M13" s="81"/>
      <c r="N13" s="82">
        <v>500</v>
      </c>
      <c r="P13" s="144"/>
      <c r="Q13" s="97"/>
      <c r="R13" s="12"/>
      <c r="S13" s="97"/>
    </row>
    <row r="14" spans="1:19" ht="16.5">
      <c r="A14" s="13" t="s">
        <v>20</v>
      </c>
      <c r="B14" s="4" t="s">
        <v>24</v>
      </c>
      <c r="C14" s="27">
        <v>6</v>
      </c>
      <c r="D14" s="125">
        <v>82433</v>
      </c>
      <c r="E14" s="5">
        <v>0</v>
      </c>
      <c r="F14" s="36">
        <v>700</v>
      </c>
      <c r="G14" s="36">
        <f t="shared" si="0"/>
        <v>8418.4989999999998</v>
      </c>
      <c r="H14" s="36">
        <v>1383.48</v>
      </c>
      <c r="I14" s="5">
        <f>(D14-E14-F14+G14+H14)*0.5%</f>
        <v>457.67489499999999</v>
      </c>
      <c r="J14" s="6">
        <f>D14-E14-F14+G14+H14+I14</f>
        <v>91992.653894999996</v>
      </c>
      <c r="K14" s="15">
        <f>J14-G14</f>
        <v>83574.154895</v>
      </c>
      <c r="L14" s="80" t="s">
        <v>101</v>
      </c>
      <c r="M14" s="81"/>
      <c r="N14" s="82">
        <v>600</v>
      </c>
      <c r="P14" s="144"/>
      <c r="Q14" s="97"/>
      <c r="R14" s="12"/>
      <c r="S14" s="97"/>
    </row>
    <row r="15" spans="1:19" ht="16.5">
      <c r="A15" s="13" t="s">
        <v>20</v>
      </c>
      <c r="B15" s="4" t="s">
        <v>25</v>
      </c>
      <c r="C15" s="27">
        <v>3</v>
      </c>
      <c r="D15" s="125">
        <v>83030</v>
      </c>
      <c r="E15" s="5">
        <v>0</v>
      </c>
      <c r="F15" s="36">
        <v>700</v>
      </c>
      <c r="G15" s="36">
        <f t="shared" si="0"/>
        <v>8479.99</v>
      </c>
      <c r="H15" s="36">
        <v>1383.48</v>
      </c>
      <c r="I15" s="5">
        <f>(D15-E15-F15+G15+H15)*0.5%</f>
        <v>460.96735000000001</v>
      </c>
      <c r="J15" s="6">
        <f>D15-E15-F15+G15+H15+I15</f>
        <v>92654.437350000007</v>
      </c>
      <c r="K15" s="15">
        <f>J15-G15</f>
        <v>84174.447350000002</v>
      </c>
      <c r="L15" s="80" t="s">
        <v>103</v>
      </c>
      <c r="M15" s="81"/>
      <c r="N15" s="82">
        <v>700</v>
      </c>
      <c r="P15" s="144"/>
      <c r="Q15" s="97"/>
      <c r="R15" s="12"/>
      <c r="S15" s="97"/>
    </row>
    <row r="16" spans="1:19" ht="16.5">
      <c r="A16" s="13" t="s">
        <v>7</v>
      </c>
      <c r="B16" s="4" t="s">
        <v>21</v>
      </c>
      <c r="C16" s="27">
        <v>3</v>
      </c>
      <c r="D16" s="125">
        <v>87308</v>
      </c>
      <c r="E16" s="5">
        <v>3000</v>
      </c>
      <c r="F16" s="36">
        <v>700</v>
      </c>
      <c r="G16" s="36">
        <f t="shared" si="0"/>
        <v>8611.6239999999998</v>
      </c>
      <c r="H16" s="36">
        <v>1383.48</v>
      </c>
      <c r="I16" s="5">
        <f t="shared" ref="I16:I26" si="1">(D16-E16-F16+G16+H16)*0.5%</f>
        <v>468.01551999999998</v>
      </c>
      <c r="J16" s="6">
        <f t="shared" ref="J16:J26" si="2">D16-E16-F16+G16+H16+I16</f>
        <v>94071.119519999993</v>
      </c>
      <c r="K16" s="15">
        <f t="shared" ref="K16:K26" si="3">J16-G16</f>
        <v>85459.495519999997</v>
      </c>
      <c r="L16" s="80" t="s">
        <v>105</v>
      </c>
      <c r="M16" s="81"/>
      <c r="N16" s="82">
        <v>800</v>
      </c>
      <c r="P16" s="144"/>
      <c r="Q16" s="97"/>
      <c r="R16" s="12"/>
      <c r="S16" s="97"/>
    </row>
    <row r="17" spans="1:19" ht="16.5">
      <c r="A17" s="13" t="s">
        <v>22</v>
      </c>
      <c r="B17" s="4" t="s">
        <v>23</v>
      </c>
      <c r="C17" s="27">
        <v>11</v>
      </c>
      <c r="D17" s="125">
        <v>84721</v>
      </c>
      <c r="E17" s="5">
        <v>0</v>
      </c>
      <c r="F17" s="36">
        <v>700</v>
      </c>
      <c r="G17" s="36">
        <f t="shared" si="0"/>
        <v>8654.1630000000005</v>
      </c>
      <c r="H17" s="36">
        <v>1383.48</v>
      </c>
      <c r="I17" s="5">
        <f t="shared" si="1"/>
        <v>470.29321499999998</v>
      </c>
      <c r="J17" s="6">
        <f t="shared" si="2"/>
        <v>94528.936214999994</v>
      </c>
      <c r="K17" s="15">
        <f t="shared" si="3"/>
        <v>85874.773214999994</v>
      </c>
      <c r="L17" s="80" t="s">
        <v>107</v>
      </c>
      <c r="M17" s="81"/>
      <c r="N17" s="82">
        <v>900</v>
      </c>
      <c r="P17" s="144"/>
      <c r="Q17" s="97"/>
      <c r="R17" s="12"/>
      <c r="S17" s="97"/>
    </row>
    <row r="18" spans="1:19">
      <c r="A18" s="13" t="s">
        <v>114</v>
      </c>
      <c r="B18" s="4" t="s">
        <v>111</v>
      </c>
      <c r="C18" s="27">
        <v>12</v>
      </c>
      <c r="D18" s="125">
        <v>89299</v>
      </c>
      <c r="E18" s="5">
        <v>0</v>
      </c>
      <c r="F18" s="36">
        <v>700</v>
      </c>
      <c r="G18" s="36">
        <f t="shared" si="0"/>
        <v>9125.6970000000001</v>
      </c>
      <c r="H18" s="36">
        <v>1383.48</v>
      </c>
      <c r="I18" s="5">
        <f t="shared" si="1"/>
        <v>495.540885</v>
      </c>
      <c r="J18" s="6">
        <f t="shared" si="2"/>
        <v>99603.717884999991</v>
      </c>
      <c r="K18" s="15">
        <f t="shared" si="3"/>
        <v>90478.020884999991</v>
      </c>
      <c r="P18" s="144"/>
      <c r="Q18" s="97"/>
      <c r="R18" s="12"/>
      <c r="S18" s="97"/>
    </row>
    <row r="19" spans="1:19" ht="16.5">
      <c r="A19" s="13" t="s">
        <v>157</v>
      </c>
      <c r="B19" s="4" t="s">
        <v>156</v>
      </c>
      <c r="C19" s="27">
        <v>1.9</v>
      </c>
      <c r="D19" s="125">
        <v>89299</v>
      </c>
      <c r="E19" s="5">
        <v>0</v>
      </c>
      <c r="F19" s="36">
        <v>700</v>
      </c>
      <c r="G19" s="36">
        <f t="shared" si="0"/>
        <v>9125.6970000000001</v>
      </c>
      <c r="H19" s="36">
        <v>1383.48</v>
      </c>
      <c r="I19" s="5">
        <f t="shared" si="1"/>
        <v>495.540885</v>
      </c>
      <c r="J19" s="6">
        <f t="shared" si="2"/>
        <v>99603.717884999991</v>
      </c>
      <c r="K19" s="15">
        <f t="shared" si="3"/>
        <v>90478.020884999991</v>
      </c>
      <c r="L19" s="86"/>
      <c r="M19" s="86"/>
      <c r="N19" s="87"/>
      <c r="P19" s="144"/>
      <c r="Q19" s="97"/>
      <c r="R19" s="12"/>
      <c r="S19" s="97"/>
    </row>
    <row r="20" spans="1:19" ht="16.5">
      <c r="A20" s="13" t="s">
        <v>114</v>
      </c>
      <c r="B20" s="4" t="s">
        <v>159</v>
      </c>
      <c r="C20" s="27"/>
      <c r="D20" s="125">
        <v>86115</v>
      </c>
      <c r="E20" s="5">
        <v>0</v>
      </c>
      <c r="F20" s="36">
        <v>700</v>
      </c>
      <c r="G20" s="36">
        <f>(D20-E20-F20)*10.3%</f>
        <v>8797.7450000000008</v>
      </c>
      <c r="H20" s="36">
        <v>1383.48</v>
      </c>
      <c r="I20" s="5">
        <f>(D20-E20-F20+G20+H20)*0.5%</f>
        <v>477.98112499999996</v>
      </c>
      <c r="J20" s="6">
        <f>D20-E20-F20+G20+H20+I20</f>
        <v>96074.206124999997</v>
      </c>
      <c r="K20" s="15">
        <f>J20-G20</f>
        <v>87276.461125000002</v>
      </c>
      <c r="L20" s="86"/>
      <c r="M20" s="86"/>
      <c r="N20" s="87"/>
      <c r="P20" s="144"/>
      <c r="Q20" s="97"/>
      <c r="R20" s="12"/>
      <c r="S20" s="97"/>
    </row>
    <row r="21" spans="1:19" ht="16.5">
      <c r="A21" s="13" t="s">
        <v>168</v>
      </c>
      <c r="B21" s="4" t="s">
        <v>167</v>
      </c>
      <c r="C21" s="27">
        <v>12</v>
      </c>
      <c r="D21" s="125">
        <v>87926</v>
      </c>
      <c r="E21" s="5">
        <v>0</v>
      </c>
      <c r="F21" s="36">
        <v>700</v>
      </c>
      <c r="G21" s="36">
        <f>(D21-E21-F21)*10.3%</f>
        <v>8984.2780000000002</v>
      </c>
      <c r="H21" s="36">
        <v>1383.48</v>
      </c>
      <c r="I21" s="5">
        <f>(D21-E21-F21+G21+H21)*0.5%</f>
        <v>487.96879000000001</v>
      </c>
      <c r="J21" s="6">
        <f>D21-E21-F21+G21+H21+I21</f>
        <v>98081.726790000001</v>
      </c>
      <c r="K21" s="15">
        <f>J21-G21</f>
        <v>89097.448789999995</v>
      </c>
      <c r="L21" s="86"/>
      <c r="M21" s="86"/>
      <c r="N21" s="87"/>
      <c r="P21" s="144"/>
      <c r="Q21" s="97"/>
      <c r="R21" s="12"/>
      <c r="S21" s="97"/>
    </row>
    <row r="22" spans="1:19" ht="16.5">
      <c r="A22" s="13" t="s">
        <v>168</v>
      </c>
      <c r="B22" s="4" t="s">
        <v>169</v>
      </c>
      <c r="C22" s="27">
        <v>12</v>
      </c>
      <c r="D22" s="125">
        <v>88304</v>
      </c>
      <c r="E22" s="5">
        <v>0</v>
      </c>
      <c r="F22" s="36">
        <v>700</v>
      </c>
      <c r="G22" s="36">
        <f>(D22-E22-F22)*10.3%</f>
        <v>9023.2120000000014</v>
      </c>
      <c r="H22" s="36">
        <v>1383.48</v>
      </c>
      <c r="I22" s="5">
        <f>(D22-E22-F22+G22+H22)*0.5%</f>
        <v>490.05345999999997</v>
      </c>
      <c r="J22" s="6">
        <f>D22-E22-F22+G22+H22+I22</f>
        <v>98500.745459999991</v>
      </c>
      <c r="K22" s="15">
        <f>J22-G22</f>
        <v>89477.533459999991</v>
      </c>
      <c r="L22" s="86"/>
      <c r="M22" s="86"/>
      <c r="N22" s="87"/>
      <c r="P22" s="144"/>
      <c r="Q22" s="97"/>
      <c r="R22" s="12"/>
      <c r="S22" s="97"/>
    </row>
    <row r="23" spans="1:19" ht="16.5">
      <c r="A23" s="93" t="s">
        <v>131</v>
      </c>
      <c r="B23" s="4" t="s">
        <v>129</v>
      </c>
      <c r="C23" s="27">
        <v>3</v>
      </c>
      <c r="D23" s="125">
        <v>87707</v>
      </c>
      <c r="E23" s="5">
        <v>0</v>
      </c>
      <c r="F23" s="36">
        <v>700</v>
      </c>
      <c r="G23" s="36">
        <f t="shared" si="0"/>
        <v>8961.7210000000014</v>
      </c>
      <c r="H23" s="36">
        <v>1383.48</v>
      </c>
      <c r="I23" s="5">
        <f t="shared" si="1"/>
        <v>486.76100500000001</v>
      </c>
      <c r="J23" s="6">
        <f t="shared" si="2"/>
        <v>97838.962004999994</v>
      </c>
      <c r="K23" s="15">
        <f t="shared" si="3"/>
        <v>88877.241004999989</v>
      </c>
      <c r="L23" s="86"/>
      <c r="M23" s="86"/>
      <c r="N23" s="87"/>
      <c r="P23" s="144"/>
      <c r="Q23" s="97"/>
      <c r="R23" s="12"/>
      <c r="S23" s="97"/>
    </row>
    <row r="24" spans="1:19" ht="16.5">
      <c r="A24" s="93" t="s">
        <v>131</v>
      </c>
      <c r="B24" s="4" t="s">
        <v>140</v>
      </c>
      <c r="C24" s="27">
        <v>8</v>
      </c>
      <c r="D24" s="125">
        <v>90245</v>
      </c>
      <c r="E24" s="5">
        <v>0</v>
      </c>
      <c r="F24" s="36">
        <v>700</v>
      </c>
      <c r="G24" s="36">
        <f t="shared" si="0"/>
        <v>9223.1350000000002</v>
      </c>
      <c r="H24" s="36">
        <v>1383.48</v>
      </c>
      <c r="I24" s="5">
        <f t="shared" si="1"/>
        <v>500.75807499999996</v>
      </c>
      <c r="J24" s="6">
        <f t="shared" si="2"/>
        <v>100652.373075</v>
      </c>
      <c r="K24" s="15">
        <f t="shared" si="3"/>
        <v>91429.238075000001</v>
      </c>
      <c r="L24" s="86"/>
      <c r="M24" s="86"/>
      <c r="N24" s="87"/>
      <c r="P24" s="144"/>
      <c r="Q24" s="97"/>
      <c r="R24" s="12"/>
      <c r="S24" s="97"/>
    </row>
    <row r="25" spans="1:19" ht="16.5">
      <c r="A25" s="93" t="s">
        <v>131</v>
      </c>
      <c r="B25" s="4" t="s">
        <v>166</v>
      </c>
      <c r="C25" s="27"/>
      <c r="D25" s="125">
        <v>85966</v>
      </c>
      <c r="E25" s="5">
        <v>0</v>
      </c>
      <c r="F25" s="36">
        <v>700</v>
      </c>
      <c r="G25" s="36">
        <f>(D25-E25-F25)*10.3%</f>
        <v>8782.398000000001</v>
      </c>
      <c r="H25" s="36">
        <v>1383.48</v>
      </c>
      <c r="I25" s="5">
        <f>(D25-E25-F25+G25+H25)*0.5%</f>
        <v>477.15938999999997</v>
      </c>
      <c r="J25" s="6">
        <f>D25-E25-F25+G25+H25+I25</f>
        <v>95909.037389999998</v>
      </c>
      <c r="K25" s="15">
        <f>J25-G25</f>
        <v>87126.639389999997</v>
      </c>
      <c r="L25" s="86"/>
      <c r="M25" s="86"/>
      <c r="N25" s="87"/>
      <c r="P25" s="144"/>
      <c r="Q25" s="97"/>
      <c r="R25" s="12"/>
      <c r="S25" s="97"/>
    </row>
    <row r="26" spans="1:19" ht="16.5">
      <c r="A26" s="93" t="s">
        <v>160</v>
      </c>
      <c r="B26" s="4" t="s">
        <v>162</v>
      </c>
      <c r="C26" s="27" t="s">
        <v>163</v>
      </c>
      <c r="D26" s="125">
        <v>84821</v>
      </c>
      <c r="E26" s="5">
        <v>0</v>
      </c>
      <c r="F26" s="36">
        <v>700</v>
      </c>
      <c r="G26" s="36">
        <f t="shared" si="0"/>
        <v>8664.4630000000016</v>
      </c>
      <c r="H26" s="36">
        <v>1383.48</v>
      </c>
      <c r="I26" s="5">
        <f t="shared" si="1"/>
        <v>470.84471500000001</v>
      </c>
      <c r="J26" s="6">
        <f t="shared" si="2"/>
        <v>94639.787714999999</v>
      </c>
      <c r="K26" s="15">
        <f t="shared" si="3"/>
        <v>85975.324714999995</v>
      </c>
      <c r="L26" s="86"/>
      <c r="M26" s="86"/>
      <c r="N26" s="87"/>
      <c r="P26" s="144"/>
      <c r="Q26" s="97"/>
      <c r="R26" s="12"/>
      <c r="S26" s="97"/>
    </row>
    <row r="27" spans="1:19">
      <c r="A27" s="13" t="s">
        <v>2</v>
      </c>
      <c r="B27" s="4" t="s">
        <v>115</v>
      </c>
      <c r="C27" s="27" t="s">
        <v>33</v>
      </c>
      <c r="D27" s="125">
        <v>79149</v>
      </c>
      <c r="E27" s="5">
        <v>0</v>
      </c>
      <c r="F27" s="5">
        <v>0</v>
      </c>
      <c r="G27" s="36">
        <f t="shared" si="0"/>
        <v>8152.3470000000007</v>
      </c>
      <c r="H27" s="36">
        <v>1383.48</v>
      </c>
      <c r="I27" s="5">
        <f>(D27-E27-F27+G27+H27)*0.5%</f>
        <v>443.42413499999998</v>
      </c>
      <c r="J27" s="6">
        <f>D27-E27-F27+G27+H27+I27</f>
        <v>89128.251134999984</v>
      </c>
      <c r="K27" s="15">
        <f>J27-G27</f>
        <v>80975.90413499999</v>
      </c>
      <c r="P27" s="144"/>
      <c r="Q27" s="97"/>
      <c r="R27" s="12"/>
      <c r="S27" s="97"/>
    </row>
    <row r="28" spans="1:19" ht="13.5" thickBot="1">
      <c r="A28" s="20" t="s">
        <v>2</v>
      </c>
      <c r="B28" s="21" t="s">
        <v>116</v>
      </c>
      <c r="C28" s="28" t="s">
        <v>33</v>
      </c>
      <c r="D28" s="128">
        <v>78652</v>
      </c>
      <c r="E28" s="22">
        <v>0</v>
      </c>
      <c r="F28" s="22">
        <v>0</v>
      </c>
      <c r="G28" s="22">
        <f t="shared" si="0"/>
        <v>8101.1560000000009</v>
      </c>
      <c r="H28" s="22">
        <v>1383.48</v>
      </c>
      <c r="I28" s="22">
        <f>(D28-E28-F28+G28+H28)*0.5%</f>
        <v>440.68317999999999</v>
      </c>
      <c r="J28" s="32">
        <f>D28-E28-F28+G28+H28+I28</f>
        <v>88577.319179999991</v>
      </c>
      <c r="K28" s="23">
        <f>J28-G28</f>
        <v>80476.163179999989</v>
      </c>
      <c r="P28" s="144"/>
      <c r="Q28" s="97"/>
      <c r="R28" s="12"/>
      <c r="S28" s="97"/>
    </row>
    <row r="29" spans="1:19">
      <c r="B29" s="3"/>
      <c r="D29" s="7"/>
      <c r="E29" s="7"/>
      <c r="F29" s="7"/>
      <c r="G29" s="7"/>
      <c r="H29" s="7"/>
      <c r="I29" s="7"/>
      <c r="J29" s="8"/>
      <c r="P29" s="97"/>
      <c r="Q29" s="97"/>
    </row>
    <row r="30" spans="1:19" ht="16.5" thickBot="1">
      <c r="A30" s="166" t="s">
        <v>26</v>
      </c>
      <c r="B30" s="166"/>
      <c r="C30" s="166"/>
      <c r="D30" s="166"/>
      <c r="E30" s="166"/>
      <c r="F30" s="166"/>
      <c r="G30" s="166"/>
      <c r="H30" s="166"/>
      <c r="I30" s="166"/>
      <c r="J30" s="166"/>
      <c r="K30" s="70"/>
      <c r="P30" s="97"/>
      <c r="Q30" s="97"/>
    </row>
    <row r="31" spans="1:19" ht="13.5" customHeight="1" thickBot="1">
      <c r="A31" s="176" t="s">
        <v>15</v>
      </c>
      <c r="B31" s="177"/>
      <c r="C31" s="147" t="s">
        <v>8</v>
      </c>
      <c r="D31" s="40" t="s">
        <v>0</v>
      </c>
      <c r="E31" s="40" t="s">
        <v>80</v>
      </c>
      <c r="F31" s="40" t="s">
        <v>16</v>
      </c>
      <c r="G31" s="40" t="s">
        <v>17</v>
      </c>
      <c r="H31" s="40" t="s">
        <v>19</v>
      </c>
      <c r="I31" s="40" t="s">
        <v>18</v>
      </c>
      <c r="J31" s="39" t="s">
        <v>1</v>
      </c>
      <c r="K31" s="41" t="s">
        <v>79</v>
      </c>
      <c r="L31" s="168" t="s">
        <v>94</v>
      </c>
      <c r="M31" s="168"/>
      <c r="N31" s="169"/>
      <c r="P31" s="97"/>
      <c r="Q31" s="97"/>
    </row>
    <row r="32" spans="1:19" ht="13.5" customHeight="1" thickBot="1">
      <c r="A32" s="46" t="s">
        <v>7</v>
      </c>
      <c r="B32" s="47" t="s">
        <v>27</v>
      </c>
      <c r="C32" s="35">
        <v>0.9</v>
      </c>
      <c r="D32" s="127">
        <v>84950</v>
      </c>
      <c r="E32" s="36">
        <v>3000</v>
      </c>
      <c r="F32" s="36">
        <v>700</v>
      </c>
      <c r="G32" s="36">
        <f t="shared" ref="G32:G53" si="4">(D32-E32-F32)*10.3%</f>
        <v>8368.75</v>
      </c>
      <c r="H32" s="36">
        <v>1383.48</v>
      </c>
      <c r="I32" s="36">
        <f>(D32-E32-F32+G32+H32)*0.5%</f>
        <v>455.01114999999999</v>
      </c>
      <c r="J32" s="37">
        <f>D32-E32-F32+G32+H32+I32</f>
        <v>91457.241150000002</v>
      </c>
      <c r="K32" s="37">
        <f>J32-G32</f>
        <v>83088.491150000002</v>
      </c>
      <c r="L32" s="171"/>
      <c r="M32" s="171"/>
      <c r="N32" s="172"/>
      <c r="P32" s="144"/>
      <c r="Q32" s="12"/>
    </row>
    <row r="33" spans="1:17" ht="13.5" customHeight="1">
      <c r="A33" s="90" t="s">
        <v>171</v>
      </c>
      <c r="B33" s="34" t="s">
        <v>170</v>
      </c>
      <c r="C33" s="35">
        <v>1</v>
      </c>
      <c r="D33" s="125">
        <v>81917</v>
      </c>
      <c r="E33" s="5">
        <v>0</v>
      </c>
      <c r="F33" s="5">
        <v>700</v>
      </c>
      <c r="G33" s="5">
        <f>(D33-E33-F33)*10.3%</f>
        <v>8365.3510000000006</v>
      </c>
      <c r="H33" s="5">
        <v>1383.48</v>
      </c>
      <c r="I33" s="5">
        <f>(D33-E33-F33+G33+H33)*0.5%</f>
        <v>454.82915499999996</v>
      </c>
      <c r="J33" s="6">
        <f>D33-E33-F33+G33+H33+I33</f>
        <v>91420.66015499999</v>
      </c>
      <c r="K33" s="6">
        <f>J33-G33</f>
        <v>83055.309154999995</v>
      </c>
      <c r="L33" s="78" t="s">
        <v>96</v>
      </c>
      <c r="M33" s="78"/>
      <c r="N33" s="79">
        <v>300</v>
      </c>
      <c r="P33" s="144"/>
      <c r="Q33" s="12"/>
    </row>
    <row r="34" spans="1:17" ht="13.5" customHeight="1">
      <c r="A34" s="90" t="s">
        <v>174</v>
      </c>
      <c r="B34" s="34" t="s">
        <v>172</v>
      </c>
      <c r="C34" s="35">
        <v>1.2</v>
      </c>
      <c r="D34" s="125">
        <v>81667</v>
      </c>
      <c r="E34" s="125">
        <v>0</v>
      </c>
      <c r="F34" s="125">
        <v>700</v>
      </c>
      <c r="G34" s="125">
        <f>(D34-E34-F34)*10.3%</f>
        <v>8339.6010000000006</v>
      </c>
      <c r="H34" s="125">
        <v>1383.48</v>
      </c>
      <c r="I34" s="125">
        <f>(D34-E34-F34+G34+H34)*0.5%</f>
        <v>453.45040499999999</v>
      </c>
      <c r="J34" s="156">
        <f>D34-E34-F34+G34+H34+I34</f>
        <v>91143.531404999987</v>
      </c>
      <c r="K34" s="156">
        <f>J34-G34</f>
        <v>82803.930404999992</v>
      </c>
      <c r="L34" s="81" t="s">
        <v>98</v>
      </c>
      <c r="M34" s="81"/>
      <c r="N34" s="82">
        <v>400</v>
      </c>
      <c r="P34" s="144"/>
      <c r="Q34" s="12"/>
    </row>
    <row r="35" spans="1:17" ht="16.5">
      <c r="A35" s="14" t="s">
        <v>6</v>
      </c>
      <c r="B35" s="9" t="s">
        <v>12</v>
      </c>
      <c r="C35" s="27">
        <v>8</v>
      </c>
      <c r="D35" s="125">
        <v>80970</v>
      </c>
      <c r="E35" s="5">
        <v>0</v>
      </c>
      <c r="F35" s="36">
        <v>700</v>
      </c>
      <c r="G35" s="36">
        <f t="shared" si="4"/>
        <v>8267.8100000000013</v>
      </c>
      <c r="H35" s="36">
        <v>1383.48</v>
      </c>
      <c r="I35" s="5">
        <f t="shared" ref="I35:I53" si="5">(D35-E35-F35+G35+H35)*0.5%</f>
        <v>449.60645</v>
      </c>
      <c r="J35" s="6">
        <f t="shared" ref="J35:J53" si="6">D35-E35-F35+G35+H35+I35</f>
        <v>90370.89645</v>
      </c>
      <c r="K35" s="15">
        <f t="shared" ref="K35:K53" si="7">J35-G35</f>
        <v>82103.086450000003</v>
      </c>
      <c r="L35" s="81" t="s">
        <v>100</v>
      </c>
      <c r="M35" s="81"/>
      <c r="N35" s="82">
        <v>500</v>
      </c>
      <c r="P35" s="144"/>
      <c r="Q35" s="12"/>
    </row>
    <row r="36" spans="1:17" ht="16.5">
      <c r="A36" s="14" t="s">
        <v>6</v>
      </c>
      <c r="B36" s="9" t="s">
        <v>177</v>
      </c>
      <c r="C36" s="27">
        <v>8</v>
      </c>
      <c r="D36" s="125">
        <v>82463</v>
      </c>
      <c r="E36" s="5">
        <v>0</v>
      </c>
      <c r="F36" s="36">
        <v>700</v>
      </c>
      <c r="G36" s="36">
        <f t="shared" si="4"/>
        <v>8421.5889999999999</v>
      </c>
      <c r="H36" s="36">
        <v>1383.48</v>
      </c>
      <c r="I36" s="5">
        <f t="shared" si="5"/>
        <v>457.84034500000001</v>
      </c>
      <c r="J36" s="6">
        <f t="shared" si="6"/>
        <v>92025.909345000007</v>
      </c>
      <c r="K36" s="15">
        <f t="shared" si="7"/>
        <v>83604.320345000015</v>
      </c>
      <c r="L36" s="81" t="s">
        <v>102</v>
      </c>
      <c r="M36" s="81"/>
      <c r="N36" s="82">
        <v>600</v>
      </c>
      <c r="P36" s="144"/>
      <c r="Q36" s="12"/>
    </row>
    <row r="37" spans="1:17" ht="16.5">
      <c r="A37" s="14" t="s">
        <v>28</v>
      </c>
      <c r="B37" s="9" t="s">
        <v>29</v>
      </c>
      <c r="C37" s="27">
        <v>8</v>
      </c>
      <c r="D37" s="125">
        <v>78274</v>
      </c>
      <c r="E37" s="5">
        <v>0</v>
      </c>
      <c r="F37" s="36">
        <v>700</v>
      </c>
      <c r="G37" s="36">
        <f t="shared" si="4"/>
        <v>7990.1220000000003</v>
      </c>
      <c r="H37" s="36">
        <v>1383.48</v>
      </c>
      <c r="I37" s="5">
        <f t="shared" si="5"/>
        <v>434.73801000000003</v>
      </c>
      <c r="J37" s="6">
        <f t="shared" si="6"/>
        <v>87382.34001</v>
      </c>
      <c r="K37" s="15">
        <f t="shared" si="7"/>
        <v>79392.218009999997</v>
      </c>
      <c r="L37" s="81" t="s">
        <v>104</v>
      </c>
      <c r="M37" s="81"/>
      <c r="N37" s="82">
        <v>700</v>
      </c>
      <c r="P37" s="144"/>
      <c r="Q37" s="12"/>
    </row>
    <row r="38" spans="1:17" ht="16.5">
      <c r="A38" s="119" t="s">
        <v>28</v>
      </c>
      <c r="B38" s="113" t="s">
        <v>139</v>
      </c>
      <c r="C38" s="27">
        <v>18</v>
      </c>
      <c r="D38" s="125">
        <v>79478</v>
      </c>
      <c r="E38" s="5">
        <v>0</v>
      </c>
      <c r="F38" s="36">
        <v>700</v>
      </c>
      <c r="G38" s="36">
        <f>(D38-E38-F38)*10.3%</f>
        <v>8114.1340000000009</v>
      </c>
      <c r="H38" s="36">
        <v>1383.48</v>
      </c>
      <c r="I38" s="5">
        <f>(D38-E38-F38+G38+H38)*0.5%</f>
        <v>441.37807000000004</v>
      </c>
      <c r="J38" s="6">
        <f>D38-E38-F38+G38+H38+I38</f>
        <v>88716.992070000008</v>
      </c>
      <c r="K38" s="15">
        <f>J38-G38</f>
        <v>80602.858070000002</v>
      </c>
      <c r="L38" s="81" t="s">
        <v>106</v>
      </c>
      <c r="M38" s="81"/>
      <c r="N38" s="82">
        <v>750</v>
      </c>
      <c r="P38" s="144"/>
      <c r="Q38" s="12"/>
    </row>
    <row r="39" spans="1:17" ht="17.25" thickBot="1">
      <c r="A39" s="14" t="s">
        <v>10</v>
      </c>
      <c r="B39" s="9" t="s">
        <v>9</v>
      </c>
      <c r="C39" s="27">
        <v>1.2</v>
      </c>
      <c r="D39" s="125">
        <v>79308</v>
      </c>
      <c r="E39" s="5">
        <v>0</v>
      </c>
      <c r="F39" s="36">
        <v>700</v>
      </c>
      <c r="G39" s="36">
        <f>(D39-E39-F39)*10.3%</f>
        <v>8096.6240000000007</v>
      </c>
      <c r="H39" s="36">
        <v>1383.48</v>
      </c>
      <c r="I39" s="5">
        <f>(D39-E39-F39+G39+H39)*0.5%</f>
        <v>440.44051999999999</v>
      </c>
      <c r="J39" s="6">
        <f>D39-E39-F39+G39+H39+I39</f>
        <v>88528.544519999996</v>
      </c>
      <c r="K39" s="15">
        <f>J39-G39</f>
        <v>80431.92052</v>
      </c>
      <c r="L39" s="99" t="s">
        <v>108</v>
      </c>
      <c r="M39" s="99"/>
      <c r="N39" s="100">
        <v>800</v>
      </c>
      <c r="P39" s="144"/>
      <c r="Q39" s="12"/>
    </row>
    <row r="40" spans="1:17">
      <c r="A40" s="14" t="s">
        <v>83</v>
      </c>
      <c r="B40" s="9" t="s">
        <v>81</v>
      </c>
      <c r="C40" s="27">
        <v>0.35</v>
      </c>
      <c r="D40" s="125">
        <v>83000</v>
      </c>
      <c r="E40" s="5">
        <v>0</v>
      </c>
      <c r="F40" s="36">
        <v>700</v>
      </c>
      <c r="G40" s="36">
        <f>(D40-E40-F40)*10.3%</f>
        <v>8476.9000000000015</v>
      </c>
      <c r="H40" s="36">
        <v>1383.48</v>
      </c>
      <c r="I40" s="5">
        <f>(D40-E40-F40+G40+H40)*0.5%</f>
        <v>460.80189999999993</v>
      </c>
      <c r="J40" s="6">
        <f>D40-E40-F40+G40+H40+I40</f>
        <v>92621.181899999996</v>
      </c>
      <c r="K40" s="15">
        <f>J40-G40</f>
        <v>84144.281900000002</v>
      </c>
      <c r="P40" s="144"/>
      <c r="Q40" s="12"/>
    </row>
    <row r="41" spans="1:17">
      <c r="A41" s="14" t="s">
        <v>84</v>
      </c>
      <c r="B41" s="9" t="s">
        <v>82</v>
      </c>
      <c r="C41" s="27">
        <v>0.12</v>
      </c>
      <c r="D41" s="125">
        <v>82682</v>
      </c>
      <c r="E41" s="5">
        <v>0</v>
      </c>
      <c r="F41" s="36">
        <v>700</v>
      </c>
      <c r="G41" s="36">
        <f>(D41-E41-F41)*10.3%</f>
        <v>8444.1460000000006</v>
      </c>
      <c r="H41" s="36">
        <v>1383.48</v>
      </c>
      <c r="I41" s="5">
        <f>(D41-E41-F41+G41+H41)*0.5%</f>
        <v>459.04813000000001</v>
      </c>
      <c r="J41" s="6">
        <f>D41-E41-F41+G41+H41+I41</f>
        <v>92268.674129999999</v>
      </c>
      <c r="K41" s="15">
        <f>J41-G41</f>
        <v>83824.528129999992</v>
      </c>
      <c r="P41" s="144"/>
      <c r="Q41" s="12"/>
    </row>
    <row r="42" spans="1:17">
      <c r="A42" s="14" t="s">
        <v>11</v>
      </c>
      <c r="B42" s="9" t="s">
        <v>39</v>
      </c>
      <c r="C42" s="27">
        <v>0.28000000000000003</v>
      </c>
      <c r="D42" s="125">
        <v>80462</v>
      </c>
      <c r="E42" s="5">
        <v>0</v>
      </c>
      <c r="F42" s="36">
        <v>700</v>
      </c>
      <c r="G42" s="36">
        <f t="shared" si="4"/>
        <v>8215.4860000000008</v>
      </c>
      <c r="H42" s="36">
        <v>1383.48</v>
      </c>
      <c r="I42" s="5">
        <f t="shared" si="5"/>
        <v>446.80483000000004</v>
      </c>
      <c r="J42" s="6">
        <f t="shared" si="6"/>
        <v>89807.770829999994</v>
      </c>
      <c r="K42" s="15">
        <f t="shared" si="7"/>
        <v>81592.28482999999</v>
      </c>
      <c r="P42" s="144"/>
      <c r="Q42" s="12"/>
    </row>
    <row r="43" spans="1:17" ht="16.5">
      <c r="A43" s="14" t="s">
        <v>152</v>
      </c>
      <c r="B43" s="9" t="s">
        <v>153</v>
      </c>
      <c r="C43" s="27">
        <v>0.3</v>
      </c>
      <c r="D43" s="125">
        <v>77886</v>
      </c>
      <c r="E43" s="5">
        <v>0</v>
      </c>
      <c r="F43" s="36">
        <v>700</v>
      </c>
      <c r="G43" s="36">
        <f>(D43-E43-F43)*10.3%</f>
        <v>7950.1580000000004</v>
      </c>
      <c r="H43" s="36">
        <v>1383.48</v>
      </c>
      <c r="I43" s="5">
        <f>(D43-E43-F43+G43+H43)*0.5%</f>
        <v>432.59818999999999</v>
      </c>
      <c r="J43" s="6">
        <f>D43-E43-F43+G43+H43+I43</f>
        <v>86952.236189999996</v>
      </c>
      <c r="K43" s="15">
        <f>J43-G43</f>
        <v>79002.07819</v>
      </c>
      <c r="L43" s="86"/>
      <c r="M43" s="86"/>
      <c r="N43" s="87"/>
      <c r="P43" s="144"/>
      <c r="Q43" s="12"/>
    </row>
    <row r="44" spans="1:17">
      <c r="A44" s="14" t="s">
        <v>40</v>
      </c>
      <c r="B44" s="9" t="s">
        <v>41</v>
      </c>
      <c r="C44" s="27">
        <v>0.43</v>
      </c>
      <c r="D44" s="125">
        <v>83756</v>
      </c>
      <c r="E44" s="5">
        <v>0</v>
      </c>
      <c r="F44" s="36">
        <v>700</v>
      </c>
      <c r="G44" s="36">
        <f t="shared" si="4"/>
        <v>8554.768</v>
      </c>
      <c r="H44" s="36">
        <v>1383.48</v>
      </c>
      <c r="I44" s="5">
        <f t="shared" si="5"/>
        <v>464.97123999999997</v>
      </c>
      <c r="J44" s="6">
        <f t="shared" si="6"/>
        <v>93459.219239999991</v>
      </c>
      <c r="K44" s="15">
        <f t="shared" si="7"/>
        <v>84904.451239999995</v>
      </c>
      <c r="L44" s="97"/>
      <c r="M44" s="97"/>
      <c r="N44" s="97"/>
      <c r="P44" s="144"/>
      <c r="Q44" s="12"/>
    </row>
    <row r="45" spans="1:17">
      <c r="A45" s="14" t="s">
        <v>40</v>
      </c>
      <c r="B45" s="9" t="s">
        <v>42</v>
      </c>
      <c r="C45" s="27">
        <v>0.33</v>
      </c>
      <c r="D45" s="125">
        <v>84794</v>
      </c>
      <c r="E45" s="5">
        <v>0</v>
      </c>
      <c r="F45" s="36">
        <v>700</v>
      </c>
      <c r="G45" s="36">
        <f t="shared" si="4"/>
        <v>8661.6820000000007</v>
      </c>
      <c r="H45" s="36">
        <v>1383.48</v>
      </c>
      <c r="I45" s="5">
        <f t="shared" si="5"/>
        <v>470.69580999999999</v>
      </c>
      <c r="J45" s="6">
        <f t="shared" si="6"/>
        <v>94609.857810000001</v>
      </c>
      <c r="K45" s="15">
        <f t="shared" si="7"/>
        <v>85948.175810000001</v>
      </c>
      <c r="L45" s="97"/>
      <c r="M45" s="97"/>
      <c r="N45" s="97"/>
      <c r="P45" s="144"/>
      <c r="Q45" s="12"/>
    </row>
    <row r="46" spans="1:17">
      <c r="A46" s="65" t="s">
        <v>40</v>
      </c>
      <c r="B46" s="9" t="s">
        <v>146</v>
      </c>
      <c r="C46" s="27">
        <v>0.22</v>
      </c>
      <c r="D46" s="125">
        <v>84751</v>
      </c>
      <c r="E46" s="5">
        <v>0</v>
      </c>
      <c r="F46" s="36">
        <v>700</v>
      </c>
      <c r="G46" s="36">
        <f t="shared" si="4"/>
        <v>8657.2530000000006</v>
      </c>
      <c r="H46" s="36">
        <v>1383.48</v>
      </c>
      <c r="I46" s="5">
        <f t="shared" si="5"/>
        <v>470.458665</v>
      </c>
      <c r="J46" s="6">
        <f t="shared" si="6"/>
        <v>94562.191664999991</v>
      </c>
      <c r="K46" s="15">
        <f t="shared" si="7"/>
        <v>85904.938664999994</v>
      </c>
      <c r="L46" s="97"/>
      <c r="M46" s="97"/>
      <c r="N46" s="97"/>
      <c r="P46" s="144"/>
      <c r="Q46" s="12"/>
    </row>
    <row r="47" spans="1:17">
      <c r="A47" s="94" t="s">
        <v>40</v>
      </c>
      <c r="B47" s="9" t="s">
        <v>141</v>
      </c>
      <c r="C47" s="27"/>
      <c r="D47" s="125">
        <v>80045</v>
      </c>
      <c r="E47" s="5">
        <v>0</v>
      </c>
      <c r="F47" s="36">
        <v>700</v>
      </c>
      <c r="G47" s="36">
        <f t="shared" si="4"/>
        <v>8172.5350000000008</v>
      </c>
      <c r="H47" s="36">
        <v>1383.48</v>
      </c>
      <c r="I47" s="5">
        <f t="shared" si="5"/>
        <v>444.50507500000003</v>
      </c>
      <c r="J47" s="6">
        <f t="shared" si="6"/>
        <v>89345.520074999993</v>
      </c>
      <c r="K47" s="15">
        <f t="shared" si="7"/>
        <v>81172.98507499999</v>
      </c>
      <c r="L47" s="97"/>
      <c r="M47" s="97"/>
      <c r="N47" s="97"/>
      <c r="P47" s="144"/>
      <c r="Q47" s="12"/>
    </row>
    <row r="48" spans="1:17">
      <c r="A48" s="94" t="s">
        <v>40</v>
      </c>
      <c r="B48" s="4" t="s">
        <v>173</v>
      </c>
      <c r="C48" s="27"/>
      <c r="D48" s="125">
        <v>79737</v>
      </c>
      <c r="E48" s="125">
        <v>0</v>
      </c>
      <c r="F48" s="127">
        <v>700</v>
      </c>
      <c r="G48" s="127">
        <f>(D48-E48-F48)*10.3%</f>
        <v>8140.8110000000006</v>
      </c>
      <c r="H48" s="127">
        <v>1383.48</v>
      </c>
      <c r="I48" s="125">
        <f>(D48-E48-F48+G48+H48)*0.5%</f>
        <v>442.80645499999997</v>
      </c>
      <c r="J48" s="156">
        <f>D48-E48-F48+G48+H48+I48</f>
        <v>89004.097454999996</v>
      </c>
      <c r="K48" s="157">
        <f>J48-G48</f>
        <v>80863.286454999994</v>
      </c>
      <c r="L48" s="97"/>
      <c r="M48" s="97"/>
      <c r="N48" s="97"/>
      <c r="P48" s="144"/>
      <c r="Q48" s="12"/>
    </row>
    <row r="49" spans="1:17">
      <c r="A49" s="14" t="s">
        <v>2</v>
      </c>
      <c r="B49" s="9" t="s">
        <v>3</v>
      </c>
      <c r="C49" s="27" t="s">
        <v>33</v>
      </c>
      <c r="D49" s="125">
        <v>76493</v>
      </c>
      <c r="E49" s="5">
        <v>0</v>
      </c>
      <c r="F49" s="5">
        <v>0</v>
      </c>
      <c r="G49" s="36">
        <f t="shared" si="4"/>
        <v>7878.7790000000005</v>
      </c>
      <c r="H49" s="36">
        <v>1383.48</v>
      </c>
      <c r="I49" s="5">
        <f t="shared" si="5"/>
        <v>428.77629499999995</v>
      </c>
      <c r="J49" s="6">
        <f t="shared" si="6"/>
        <v>86184.035294999994</v>
      </c>
      <c r="K49" s="15">
        <f t="shared" si="7"/>
        <v>78305.256294999999</v>
      </c>
      <c r="L49" s="160"/>
      <c r="M49" s="160"/>
      <c r="N49" s="97"/>
      <c r="P49" s="144"/>
      <c r="Q49" s="12"/>
    </row>
    <row r="50" spans="1:17" ht="13.5">
      <c r="A50" s="14" t="s">
        <v>2</v>
      </c>
      <c r="B50" s="9" t="s">
        <v>4</v>
      </c>
      <c r="C50" s="27" t="s">
        <v>33</v>
      </c>
      <c r="D50" s="125">
        <v>75299</v>
      </c>
      <c r="E50" s="5">
        <v>0</v>
      </c>
      <c r="F50" s="5">
        <v>0</v>
      </c>
      <c r="G50" s="36">
        <f t="shared" si="4"/>
        <v>7755.7970000000005</v>
      </c>
      <c r="H50" s="36">
        <v>1383.48</v>
      </c>
      <c r="I50" s="5">
        <f t="shared" si="5"/>
        <v>422.19138500000003</v>
      </c>
      <c r="J50" s="6">
        <f t="shared" si="6"/>
        <v>84860.468385</v>
      </c>
      <c r="K50" s="15">
        <f t="shared" si="7"/>
        <v>77104.671384999994</v>
      </c>
      <c r="L50" s="60" t="s">
        <v>142</v>
      </c>
      <c r="M50" s="103"/>
      <c r="N50" s="97"/>
      <c r="O50" s="112"/>
      <c r="P50" s="144"/>
      <c r="Q50" s="12"/>
    </row>
    <row r="51" spans="1:17" ht="15.75" customHeight="1">
      <c r="A51" s="13" t="s">
        <v>2</v>
      </c>
      <c r="B51" s="4" t="s">
        <v>14</v>
      </c>
      <c r="C51" s="27" t="s">
        <v>33</v>
      </c>
      <c r="D51" s="125">
        <v>75796</v>
      </c>
      <c r="E51" s="5">
        <v>0</v>
      </c>
      <c r="F51" s="5">
        <v>0</v>
      </c>
      <c r="G51" s="36">
        <f t="shared" si="4"/>
        <v>7806.9880000000003</v>
      </c>
      <c r="H51" s="36">
        <v>1383.48</v>
      </c>
      <c r="I51" s="5">
        <f t="shared" si="5"/>
        <v>424.93233999999995</v>
      </c>
      <c r="J51" s="6">
        <f t="shared" si="6"/>
        <v>85411.400339999993</v>
      </c>
      <c r="K51" s="15">
        <f t="shared" si="7"/>
        <v>77604.412339999995</v>
      </c>
      <c r="L51" s="102"/>
      <c r="M51" s="103"/>
      <c r="N51" s="97"/>
      <c r="P51" s="144"/>
      <c r="Q51" s="12"/>
    </row>
    <row r="52" spans="1:17" ht="15.75" customHeight="1">
      <c r="A52" s="14" t="s">
        <v>2</v>
      </c>
      <c r="B52" s="9" t="s">
        <v>5</v>
      </c>
      <c r="C52" s="27" t="s">
        <v>33</v>
      </c>
      <c r="D52" s="125">
        <v>74095</v>
      </c>
      <c r="E52" s="5">
        <v>0</v>
      </c>
      <c r="F52" s="5">
        <v>0</v>
      </c>
      <c r="G52" s="36">
        <f t="shared" si="4"/>
        <v>7631.7850000000008</v>
      </c>
      <c r="H52" s="36">
        <v>1383.48</v>
      </c>
      <c r="I52" s="5">
        <f t="shared" si="5"/>
        <v>415.55132500000002</v>
      </c>
      <c r="J52" s="6">
        <f t="shared" si="6"/>
        <v>83525.816324999993</v>
      </c>
      <c r="K52" s="15">
        <f t="shared" si="7"/>
        <v>75894.031324999989</v>
      </c>
      <c r="L52" s="102"/>
      <c r="M52" s="103"/>
      <c r="N52" s="97"/>
      <c r="P52" s="144"/>
      <c r="Q52" s="12"/>
    </row>
    <row r="53" spans="1:17" ht="13.5" thickBot="1">
      <c r="A53" s="52" t="s">
        <v>2</v>
      </c>
      <c r="B53" s="53" t="s">
        <v>34</v>
      </c>
      <c r="C53" s="28" t="s">
        <v>33</v>
      </c>
      <c r="D53" s="126">
        <v>76383</v>
      </c>
      <c r="E53" s="54">
        <v>0</v>
      </c>
      <c r="F53" s="54">
        <v>0</v>
      </c>
      <c r="G53" s="55">
        <f t="shared" si="4"/>
        <v>7867.4490000000005</v>
      </c>
      <c r="H53" s="22">
        <v>1383.48</v>
      </c>
      <c r="I53" s="22">
        <f t="shared" si="5"/>
        <v>428.16964499999995</v>
      </c>
      <c r="J53" s="32">
        <f t="shared" si="6"/>
        <v>86062.098644999991</v>
      </c>
      <c r="K53" s="23">
        <f t="shared" si="7"/>
        <v>78194.649644999998</v>
      </c>
      <c r="L53" s="102"/>
      <c r="M53" s="103"/>
      <c r="N53" s="97"/>
      <c r="P53" s="158"/>
      <c r="Q53" s="12"/>
    </row>
    <row r="54" spans="1:17">
      <c r="B54" s="3"/>
      <c r="D54" s="7"/>
      <c r="E54" s="7"/>
      <c r="F54" s="7"/>
      <c r="G54" s="7"/>
      <c r="H54" s="7"/>
      <c r="I54" s="7"/>
      <c r="J54" s="8"/>
      <c r="L54" s="97"/>
      <c r="M54" s="97"/>
      <c r="N54" s="97"/>
      <c r="P54" s="97"/>
      <c r="Q54" s="97"/>
    </row>
    <row r="55" spans="1:17" ht="16.5" thickBot="1">
      <c r="A55" s="161" t="s">
        <v>30</v>
      </c>
      <c r="B55" s="162"/>
      <c r="C55" s="162"/>
      <c r="D55" s="162"/>
      <c r="E55" s="162"/>
      <c r="F55" s="162"/>
      <c r="G55" s="162"/>
      <c r="H55" s="162"/>
      <c r="I55" s="162"/>
      <c r="J55" s="163"/>
      <c r="K55" s="95"/>
      <c r="L55" s="97"/>
      <c r="M55" s="97"/>
      <c r="N55" s="97"/>
      <c r="P55" s="97"/>
      <c r="Q55" s="97"/>
    </row>
    <row r="56" spans="1:17" ht="13.5" thickBot="1">
      <c r="A56" s="164" t="s">
        <v>15</v>
      </c>
      <c r="B56" s="165"/>
      <c r="C56" s="40" t="s">
        <v>8</v>
      </c>
      <c r="D56" s="40" t="s">
        <v>0</v>
      </c>
      <c r="E56" s="40" t="s">
        <v>80</v>
      </c>
      <c r="F56" s="40" t="s">
        <v>16</v>
      </c>
      <c r="G56" s="40" t="s">
        <v>17</v>
      </c>
      <c r="H56" s="40" t="s">
        <v>19</v>
      </c>
      <c r="I56" s="40" t="s">
        <v>18</v>
      </c>
      <c r="J56" s="39" t="s">
        <v>1</v>
      </c>
      <c r="K56" s="123" t="s">
        <v>79</v>
      </c>
      <c r="L56" s="101"/>
      <c r="M56" s="104"/>
      <c r="N56" s="97"/>
      <c r="P56" s="97"/>
      <c r="Q56" s="97"/>
    </row>
    <row r="57" spans="1:17">
      <c r="A57" s="57" t="s">
        <v>36</v>
      </c>
      <c r="B57" s="58" t="s">
        <v>113</v>
      </c>
      <c r="C57" s="35">
        <v>0.92</v>
      </c>
      <c r="D57" s="129">
        <v>81368</v>
      </c>
      <c r="E57" s="59">
        <v>0</v>
      </c>
      <c r="F57" s="36">
        <v>700</v>
      </c>
      <c r="G57" s="36">
        <f t="shared" ref="G57:G65" si="8">(D57-E57-F57)*10.3%</f>
        <v>8308.8040000000001</v>
      </c>
      <c r="H57" s="36">
        <v>1383.48</v>
      </c>
      <c r="I57" s="36">
        <f t="shared" ref="I57:I65" si="9">(D57-E57-F57+G57+H57)*0.5%</f>
        <v>451.80142000000001</v>
      </c>
      <c r="J57" s="37">
        <f t="shared" ref="J57:J65" si="10">D57-E57-F57+G57+H57+I57</f>
        <v>90812.085420000003</v>
      </c>
      <c r="K57" s="38">
        <f t="shared" ref="K57:K65" si="11">J57-G57</f>
        <v>82503.281419999999</v>
      </c>
      <c r="L57" s="102"/>
      <c r="M57" s="103"/>
      <c r="N57" s="97"/>
      <c r="P57" s="159"/>
      <c r="Q57" s="12"/>
    </row>
    <row r="58" spans="1:17" ht="14.25" customHeight="1">
      <c r="A58" s="57" t="s">
        <v>36</v>
      </c>
      <c r="B58" s="58" t="s">
        <v>112</v>
      </c>
      <c r="C58" s="35">
        <v>2</v>
      </c>
      <c r="D58" s="129">
        <v>81368</v>
      </c>
      <c r="E58" s="59">
        <v>0</v>
      </c>
      <c r="F58" s="36">
        <v>700</v>
      </c>
      <c r="G58" s="36">
        <f>(D58-E58-F58)*10.3%</f>
        <v>8308.8040000000001</v>
      </c>
      <c r="H58" s="36">
        <v>1383.48</v>
      </c>
      <c r="I58" s="36">
        <f>(D58-E58-F58+G58+H58)*0.5%</f>
        <v>451.80142000000001</v>
      </c>
      <c r="J58" s="37">
        <f>D58-E58-F58+G58+H58+I58</f>
        <v>90812.085420000003</v>
      </c>
      <c r="K58" s="38">
        <f>J58-G58</f>
        <v>82503.281419999999</v>
      </c>
      <c r="L58" s="102"/>
      <c r="M58" s="103"/>
      <c r="N58" s="97"/>
      <c r="P58" s="159"/>
      <c r="Q58" s="12"/>
    </row>
    <row r="59" spans="1:17" ht="13.5" customHeight="1">
      <c r="A59" s="24" t="s">
        <v>87</v>
      </c>
      <c r="B59" s="18" t="s">
        <v>13</v>
      </c>
      <c r="C59" s="27">
        <v>4.2</v>
      </c>
      <c r="D59" s="130">
        <v>83060</v>
      </c>
      <c r="E59" s="17">
        <v>0</v>
      </c>
      <c r="F59" s="36">
        <v>700</v>
      </c>
      <c r="G59" s="5">
        <f t="shared" si="8"/>
        <v>8483.08</v>
      </c>
      <c r="H59" s="36">
        <v>1383.48</v>
      </c>
      <c r="I59" s="5">
        <f t="shared" si="9"/>
        <v>461.13279999999997</v>
      </c>
      <c r="J59" s="6">
        <f t="shared" si="10"/>
        <v>92687.692800000004</v>
      </c>
      <c r="K59" s="15">
        <f t="shared" si="11"/>
        <v>84204.612800000003</v>
      </c>
      <c r="L59" s="102"/>
      <c r="M59" s="103"/>
      <c r="N59" s="97"/>
      <c r="P59" s="159"/>
      <c r="Q59" s="12"/>
    </row>
    <row r="60" spans="1:17">
      <c r="A60" s="24" t="s">
        <v>44</v>
      </c>
      <c r="B60" s="18" t="s">
        <v>43</v>
      </c>
      <c r="C60" s="27">
        <v>6.5</v>
      </c>
      <c r="D60" s="130">
        <v>83358</v>
      </c>
      <c r="E60" s="17">
        <v>0</v>
      </c>
      <c r="F60" s="36">
        <v>700</v>
      </c>
      <c r="G60" s="5">
        <f t="shared" si="8"/>
        <v>8513.7740000000013</v>
      </c>
      <c r="H60" s="36">
        <v>1383.48</v>
      </c>
      <c r="I60" s="5">
        <f t="shared" si="9"/>
        <v>462.77627000000001</v>
      </c>
      <c r="J60" s="6">
        <f t="shared" si="10"/>
        <v>93018.030270000003</v>
      </c>
      <c r="K60" s="15">
        <f t="shared" si="11"/>
        <v>84504.256269999998</v>
      </c>
      <c r="L60" s="102"/>
      <c r="M60" s="103"/>
      <c r="N60" s="97"/>
      <c r="P60" s="159"/>
      <c r="Q60" s="12"/>
    </row>
    <row r="61" spans="1:17">
      <c r="A61" s="24" t="s">
        <v>86</v>
      </c>
      <c r="B61" s="18" t="s">
        <v>109</v>
      </c>
      <c r="C61" s="27">
        <v>30</v>
      </c>
      <c r="D61" s="130">
        <v>83060</v>
      </c>
      <c r="E61" s="17">
        <v>0</v>
      </c>
      <c r="F61" s="36">
        <v>700</v>
      </c>
      <c r="G61" s="5">
        <f>(D61-E61-F61)*10.3%</f>
        <v>8483.08</v>
      </c>
      <c r="H61" s="36">
        <v>1383.48</v>
      </c>
      <c r="I61" s="5">
        <f>(D61-E61-F61+G61+H61)*0.5%</f>
        <v>461.13279999999997</v>
      </c>
      <c r="J61" s="6">
        <f>D61-E61-F61+G61+H61+I61</f>
        <v>92687.692800000004</v>
      </c>
      <c r="K61" s="15">
        <f>J61-G61</f>
        <v>84204.612800000003</v>
      </c>
      <c r="L61" s="97"/>
      <c r="M61" s="97"/>
      <c r="N61" s="97"/>
      <c r="P61" s="159"/>
      <c r="Q61" s="12"/>
    </row>
    <row r="62" spans="1:17">
      <c r="A62" s="24" t="s">
        <v>86</v>
      </c>
      <c r="B62" s="18" t="s">
        <v>85</v>
      </c>
      <c r="C62" s="27">
        <v>50</v>
      </c>
      <c r="D62" s="130">
        <v>83358</v>
      </c>
      <c r="E62" s="17">
        <v>0</v>
      </c>
      <c r="F62" s="36">
        <v>700</v>
      </c>
      <c r="G62" s="5">
        <f t="shared" si="8"/>
        <v>8513.7740000000013</v>
      </c>
      <c r="H62" s="36">
        <v>1383.48</v>
      </c>
      <c r="I62" s="5">
        <f t="shared" si="9"/>
        <v>462.77627000000001</v>
      </c>
      <c r="J62" s="6">
        <f t="shared" si="10"/>
        <v>93018.030270000003</v>
      </c>
      <c r="K62" s="15">
        <f t="shared" si="11"/>
        <v>84504.256269999998</v>
      </c>
      <c r="L62" s="97"/>
      <c r="M62" s="97"/>
      <c r="N62" s="97"/>
      <c r="P62" s="159"/>
      <c r="Q62" s="12"/>
    </row>
    <row r="63" spans="1:17">
      <c r="A63" s="24" t="s">
        <v>2</v>
      </c>
      <c r="B63" s="18" t="s">
        <v>35</v>
      </c>
      <c r="C63" s="27" t="s">
        <v>33</v>
      </c>
      <c r="D63" s="130">
        <v>78881</v>
      </c>
      <c r="E63" s="17">
        <v>0</v>
      </c>
      <c r="F63" s="17">
        <v>0</v>
      </c>
      <c r="G63" s="5">
        <f t="shared" si="8"/>
        <v>8124.7430000000004</v>
      </c>
      <c r="H63" s="36">
        <v>1383.48</v>
      </c>
      <c r="I63" s="5">
        <f t="shared" si="9"/>
        <v>441.94611500000002</v>
      </c>
      <c r="J63" s="6">
        <f t="shared" si="10"/>
        <v>88831.169114999997</v>
      </c>
      <c r="K63" s="15">
        <f t="shared" si="11"/>
        <v>80706.426114999995</v>
      </c>
      <c r="L63" s="97"/>
      <c r="M63" s="97"/>
      <c r="N63" s="97"/>
      <c r="P63" s="159"/>
      <c r="Q63" s="12"/>
    </row>
    <row r="64" spans="1:17">
      <c r="A64" s="24" t="s">
        <v>2</v>
      </c>
      <c r="B64" s="18" t="s">
        <v>37</v>
      </c>
      <c r="C64" s="27" t="s">
        <v>33</v>
      </c>
      <c r="D64" s="130">
        <v>78881</v>
      </c>
      <c r="E64" s="17">
        <v>0</v>
      </c>
      <c r="F64" s="17">
        <v>0</v>
      </c>
      <c r="G64" s="5">
        <f t="shared" si="8"/>
        <v>8124.7430000000004</v>
      </c>
      <c r="H64" s="36">
        <v>1383.48</v>
      </c>
      <c r="I64" s="5">
        <f t="shared" si="9"/>
        <v>441.94611500000002</v>
      </c>
      <c r="J64" s="6">
        <f t="shared" si="10"/>
        <v>88831.169114999997</v>
      </c>
      <c r="K64" s="15">
        <f t="shared" si="11"/>
        <v>80706.426114999995</v>
      </c>
      <c r="L64" s="97"/>
      <c r="M64" s="97"/>
      <c r="N64" s="97"/>
      <c r="P64" s="159"/>
      <c r="Q64" s="12"/>
    </row>
    <row r="65" spans="1:17" ht="13.5" thickBot="1">
      <c r="A65" s="56" t="s">
        <v>2</v>
      </c>
      <c r="B65" s="25" t="s">
        <v>38</v>
      </c>
      <c r="C65" s="28" t="s">
        <v>33</v>
      </c>
      <c r="D65" s="131">
        <v>77936</v>
      </c>
      <c r="E65" s="26">
        <v>0</v>
      </c>
      <c r="F65" s="26">
        <v>0</v>
      </c>
      <c r="G65" s="22">
        <f t="shared" si="8"/>
        <v>8027.4080000000004</v>
      </c>
      <c r="H65" s="22">
        <v>1383.48</v>
      </c>
      <c r="I65" s="22">
        <f t="shared" si="9"/>
        <v>436.73443999999995</v>
      </c>
      <c r="J65" s="32">
        <f t="shared" si="10"/>
        <v>87783.622439999992</v>
      </c>
      <c r="K65" s="23">
        <f t="shared" si="11"/>
        <v>79756.214439999996</v>
      </c>
      <c r="L65" s="97"/>
      <c r="M65" s="97"/>
      <c r="N65" s="97"/>
      <c r="P65" s="159"/>
      <c r="Q65" s="12"/>
    </row>
    <row r="66" spans="1:17">
      <c r="A66" s="10"/>
      <c r="B66" s="11"/>
      <c r="C66" s="11"/>
      <c r="D66" s="11"/>
      <c r="E66" s="11"/>
      <c r="F66" s="11"/>
      <c r="G66" s="11"/>
      <c r="H66" s="11"/>
      <c r="I66" s="11"/>
      <c r="J66" s="11"/>
      <c r="P66" s="97"/>
      <c r="Q66" s="97"/>
    </row>
    <row r="67" spans="1:17" ht="13.5">
      <c r="A67" s="60"/>
      <c r="B67" s="132"/>
      <c r="C67" s="97"/>
      <c r="D67" s="148"/>
      <c r="E67" s="12"/>
      <c r="F67" s="12"/>
      <c r="G67" s="12"/>
      <c r="H67" s="12"/>
      <c r="I67" s="12"/>
      <c r="J67" s="19"/>
      <c r="K67" s="19"/>
    </row>
    <row r="68" spans="1:17" ht="15">
      <c r="A68" s="16"/>
      <c r="B68" s="16"/>
      <c r="C68" s="16"/>
    </row>
  </sheetData>
  <mergeCells count="16">
    <mergeCell ref="B5:K5"/>
    <mergeCell ref="A6:K6"/>
    <mergeCell ref="A1:K1"/>
    <mergeCell ref="A2:K2"/>
    <mergeCell ref="B3:K3"/>
    <mergeCell ref="B4:K4"/>
    <mergeCell ref="L49:M49"/>
    <mergeCell ref="A55:J55"/>
    <mergeCell ref="A56:B56"/>
    <mergeCell ref="A11:B11"/>
    <mergeCell ref="A30:J30"/>
    <mergeCell ref="L9:N10"/>
    <mergeCell ref="L31:N32"/>
    <mergeCell ref="A9:K9"/>
    <mergeCell ref="A31:B31"/>
    <mergeCell ref="A10:I10"/>
  </mergeCells>
  <phoneticPr fontId="2" type="noConversion"/>
  <pageMargins left="0.511811023622047" right="0.23622047244094499" top="0.261811024" bottom="0.261811024" header="0.23622047244094499" footer="0.511811023622047"/>
  <pageSetup paperSize="9" scale="5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7"/>
  <sheetViews>
    <sheetView workbookViewId="0">
      <selection activeCell="E17" sqref="E17"/>
    </sheetView>
  </sheetViews>
  <sheetFormatPr defaultRowHeight="12.75"/>
  <cols>
    <col min="1" max="1" width="12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85546875" bestFit="1" customWidth="1"/>
    <col min="9" max="9" width="11.7109375" bestFit="1" customWidth="1"/>
    <col min="10" max="10" width="12.28515625" bestFit="1" customWidth="1"/>
    <col min="11" max="11" width="13.5703125" bestFit="1" customWidth="1"/>
    <col min="14" max="14" width="9.5703125" bestFit="1" customWidth="1"/>
  </cols>
  <sheetData>
    <row r="1" spans="1:14" ht="23.25">
      <c r="A1" s="184" t="s">
        <v>137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96"/>
      <c r="N1" s="1"/>
    </row>
    <row r="2" spans="1:14" ht="16.5">
      <c r="A2" s="186" t="s">
        <v>132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97"/>
      <c r="N2" s="98"/>
    </row>
    <row r="3" spans="1:14" ht="15">
      <c r="A3" s="105"/>
      <c r="B3" s="181" t="s">
        <v>133</v>
      </c>
      <c r="C3" s="181"/>
      <c r="D3" s="181"/>
      <c r="E3" s="181"/>
      <c r="F3" s="181"/>
      <c r="G3" s="181"/>
      <c r="H3" s="181"/>
      <c r="I3" s="181"/>
      <c r="J3" s="181"/>
      <c r="K3" s="181"/>
      <c r="L3" s="97"/>
      <c r="M3" s="97"/>
      <c r="N3" s="98"/>
    </row>
    <row r="4" spans="1:14" ht="15">
      <c r="A4" s="105"/>
      <c r="B4" s="181" t="s">
        <v>134</v>
      </c>
      <c r="C4" s="181"/>
      <c r="D4" s="181"/>
      <c r="E4" s="181"/>
      <c r="F4" s="181"/>
      <c r="G4" s="181"/>
      <c r="H4" s="181"/>
      <c r="I4" s="181"/>
      <c r="J4" s="181"/>
      <c r="K4" s="181"/>
      <c r="L4" s="97"/>
      <c r="M4" s="97"/>
      <c r="N4" s="98"/>
    </row>
    <row r="5" spans="1:14" ht="15">
      <c r="A5" s="105"/>
      <c r="B5" s="181" t="s">
        <v>135</v>
      </c>
      <c r="C5" s="181"/>
      <c r="D5" s="181"/>
      <c r="E5" s="181"/>
      <c r="F5" s="181"/>
      <c r="G5" s="181"/>
      <c r="H5" s="181"/>
      <c r="I5" s="181"/>
      <c r="J5" s="181"/>
      <c r="K5" s="181"/>
      <c r="L5" s="97"/>
      <c r="M5" s="97"/>
      <c r="N5" s="98"/>
    </row>
    <row r="6" spans="1:14" ht="18.75" thickBot="1">
      <c r="A6" s="182" t="s">
        <v>136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2"/>
      <c r="M6" s="2"/>
      <c r="N6" s="31"/>
    </row>
    <row r="8" spans="1:14" ht="13.5" thickBot="1"/>
    <row r="9" spans="1:14" ht="16.5" thickBot="1">
      <c r="A9" s="173" t="s">
        <v>184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67" t="s">
        <v>93</v>
      </c>
      <c r="M9" s="168"/>
      <c r="N9" s="169"/>
    </row>
    <row r="10" spans="1:14" ht="16.5" thickBot="1">
      <c r="A10" s="178" t="s">
        <v>91</v>
      </c>
      <c r="B10" s="179"/>
      <c r="C10" s="179"/>
      <c r="D10" s="179"/>
      <c r="E10" s="179"/>
      <c r="F10" s="179"/>
      <c r="G10" s="179"/>
      <c r="H10" s="179"/>
      <c r="I10" s="180"/>
      <c r="J10" s="29"/>
      <c r="K10" s="1"/>
      <c r="L10" s="170"/>
      <c r="M10" s="171"/>
      <c r="N10" s="172"/>
    </row>
    <row r="11" spans="1:14" ht="17.25" thickBot="1">
      <c r="A11" s="164" t="s">
        <v>15</v>
      </c>
      <c r="B11" s="165"/>
      <c r="C11" s="39" t="s">
        <v>8</v>
      </c>
      <c r="D11" s="40" t="s">
        <v>0</v>
      </c>
      <c r="E11" s="40" t="s">
        <v>80</v>
      </c>
      <c r="F11" s="40" t="s">
        <v>16</v>
      </c>
      <c r="G11" s="40" t="s">
        <v>17</v>
      </c>
      <c r="H11" s="40" t="s">
        <v>19</v>
      </c>
      <c r="I11" s="40" t="s">
        <v>18</v>
      </c>
      <c r="J11" s="39" t="s">
        <v>1</v>
      </c>
      <c r="K11" s="41" t="s">
        <v>79</v>
      </c>
      <c r="L11" s="77" t="s">
        <v>95</v>
      </c>
      <c r="M11" s="78"/>
      <c r="N11" s="79">
        <v>300</v>
      </c>
    </row>
    <row r="12" spans="1:14" ht="16.5">
      <c r="A12" s="33" t="s">
        <v>20</v>
      </c>
      <c r="B12" s="34" t="s">
        <v>165</v>
      </c>
      <c r="C12" s="35">
        <v>11</v>
      </c>
      <c r="D12" s="127">
        <v>83444</v>
      </c>
      <c r="E12" s="36">
        <v>0</v>
      </c>
      <c r="F12" s="36">
        <v>700</v>
      </c>
      <c r="G12" s="36">
        <f t="shared" ref="G12:G28" si="0">(D12-E12-F12)*10.3%</f>
        <v>8522.6320000000014</v>
      </c>
      <c r="H12" s="36">
        <v>1383.48</v>
      </c>
      <c r="I12" s="36">
        <f t="shared" ref="I12:I28" si="1">(D12-E12-F12+G12+H12)*0.5%</f>
        <v>463.25055999999995</v>
      </c>
      <c r="J12" s="37">
        <f t="shared" ref="J12:J28" si="2">D12-E12-F12+G12+H12+I12</f>
        <v>93113.362559999994</v>
      </c>
      <c r="K12" s="38">
        <f t="shared" ref="K12:K28" si="3">J12-G12</f>
        <v>84590.730559999996</v>
      </c>
      <c r="L12" s="80" t="s">
        <v>97</v>
      </c>
      <c r="M12" s="81"/>
      <c r="N12" s="82">
        <v>400</v>
      </c>
    </row>
    <row r="13" spans="1:14" ht="16.5">
      <c r="A13" s="13" t="s">
        <v>20</v>
      </c>
      <c r="B13" s="4" t="s">
        <v>161</v>
      </c>
      <c r="C13" s="27" t="s">
        <v>164</v>
      </c>
      <c r="D13" s="125">
        <v>82648</v>
      </c>
      <c r="E13" s="5">
        <v>0</v>
      </c>
      <c r="F13" s="36">
        <v>700</v>
      </c>
      <c r="G13" s="36">
        <f t="shared" si="0"/>
        <v>8440.6440000000002</v>
      </c>
      <c r="H13" s="36">
        <v>1383.48</v>
      </c>
      <c r="I13" s="5">
        <f t="shared" si="1"/>
        <v>458.86061999999998</v>
      </c>
      <c r="J13" s="6">
        <f t="shared" si="2"/>
        <v>92230.984620000003</v>
      </c>
      <c r="K13" s="15">
        <f t="shared" si="3"/>
        <v>83790.340620000003</v>
      </c>
      <c r="L13" s="80" t="s">
        <v>99</v>
      </c>
      <c r="M13" s="81"/>
      <c r="N13" s="82">
        <v>500</v>
      </c>
    </row>
    <row r="14" spans="1:14" ht="16.5">
      <c r="A14" s="13" t="s">
        <v>20</v>
      </c>
      <c r="B14" s="4" t="s">
        <v>24</v>
      </c>
      <c r="C14" s="27">
        <v>6</v>
      </c>
      <c r="D14" s="125">
        <v>82449</v>
      </c>
      <c r="E14" s="5">
        <v>0</v>
      </c>
      <c r="F14" s="36">
        <v>700</v>
      </c>
      <c r="G14" s="36">
        <f t="shared" si="0"/>
        <v>8420.1470000000008</v>
      </c>
      <c r="H14" s="36">
        <v>1383.48</v>
      </c>
      <c r="I14" s="5">
        <f t="shared" si="1"/>
        <v>457.76313499999998</v>
      </c>
      <c r="J14" s="6">
        <f t="shared" si="2"/>
        <v>92010.390134999994</v>
      </c>
      <c r="K14" s="15">
        <f t="shared" si="3"/>
        <v>83590.243134999997</v>
      </c>
      <c r="L14" s="80" t="s">
        <v>101</v>
      </c>
      <c r="M14" s="81"/>
      <c r="N14" s="82">
        <v>600</v>
      </c>
    </row>
    <row r="15" spans="1:14" ht="16.5">
      <c r="A15" s="13" t="s">
        <v>20</v>
      </c>
      <c r="B15" s="4" t="s">
        <v>25</v>
      </c>
      <c r="C15" s="27">
        <v>3</v>
      </c>
      <c r="D15" s="125">
        <v>83046</v>
      </c>
      <c r="E15" s="5">
        <v>0</v>
      </c>
      <c r="F15" s="36">
        <v>700</v>
      </c>
      <c r="G15" s="36">
        <f t="shared" si="0"/>
        <v>8481.6380000000008</v>
      </c>
      <c r="H15" s="36">
        <v>1383.48</v>
      </c>
      <c r="I15" s="5">
        <f t="shared" si="1"/>
        <v>461.05559</v>
      </c>
      <c r="J15" s="6">
        <f t="shared" si="2"/>
        <v>92672.173590000006</v>
      </c>
      <c r="K15" s="15">
        <f t="shared" si="3"/>
        <v>84190.53559</v>
      </c>
      <c r="L15" s="80" t="s">
        <v>103</v>
      </c>
      <c r="M15" s="81"/>
      <c r="N15" s="82">
        <v>700</v>
      </c>
    </row>
    <row r="16" spans="1:14" ht="16.5">
      <c r="A16" s="13" t="s">
        <v>7</v>
      </c>
      <c r="B16" s="4" t="s">
        <v>21</v>
      </c>
      <c r="C16" s="27">
        <v>3</v>
      </c>
      <c r="D16" s="125">
        <v>87324</v>
      </c>
      <c r="E16" s="5">
        <v>3000</v>
      </c>
      <c r="F16" s="36">
        <v>700</v>
      </c>
      <c r="G16" s="36">
        <f t="shared" si="0"/>
        <v>8613.2720000000008</v>
      </c>
      <c r="H16" s="36">
        <v>1383.48</v>
      </c>
      <c r="I16" s="5">
        <f t="shared" si="1"/>
        <v>468.10375999999997</v>
      </c>
      <c r="J16" s="6">
        <f t="shared" si="2"/>
        <v>94088.855759999991</v>
      </c>
      <c r="K16" s="15">
        <f t="shared" si="3"/>
        <v>85475.583759999994</v>
      </c>
      <c r="L16" s="80" t="s">
        <v>105</v>
      </c>
      <c r="M16" s="81"/>
      <c r="N16" s="82">
        <v>800</v>
      </c>
    </row>
    <row r="17" spans="1:14" ht="16.5">
      <c r="A17" s="13" t="s">
        <v>22</v>
      </c>
      <c r="B17" s="4" t="s">
        <v>23</v>
      </c>
      <c r="C17" s="27">
        <v>11</v>
      </c>
      <c r="D17" s="125">
        <v>84737</v>
      </c>
      <c r="E17" s="5">
        <v>0</v>
      </c>
      <c r="F17" s="36">
        <v>700</v>
      </c>
      <c r="G17" s="36">
        <f t="shared" si="0"/>
        <v>8655.8110000000015</v>
      </c>
      <c r="H17" s="36">
        <v>1383.48</v>
      </c>
      <c r="I17" s="5">
        <f t="shared" si="1"/>
        <v>470.38145500000002</v>
      </c>
      <c r="J17" s="6">
        <f t="shared" si="2"/>
        <v>94546.672454999993</v>
      </c>
      <c r="K17" s="15">
        <f t="shared" si="3"/>
        <v>85890.861454999991</v>
      </c>
      <c r="L17" s="80" t="s">
        <v>107</v>
      </c>
      <c r="M17" s="81"/>
      <c r="N17" s="82">
        <v>900</v>
      </c>
    </row>
    <row r="18" spans="1:14">
      <c r="A18" s="13" t="s">
        <v>114</v>
      </c>
      <c r="B18" s="4" t="s">
        <v>111</v>
      </c>
      <c r="C18" s="27">
        <v>12</v>
      </c>
      <c r="D18" s="125">
        <v>89265</v>
      </c>
      <c r="E18" s="5">
        <v>0</v>
      </c>
      <c r="F18" s="36">
        <v>700</v>
      </c>
      <c r="G18" s="36">
        <f t="shared" si="0"/>
        <v>9122.1950000000015</v>
      </c>
      <c r="H18" s="36">
        <v>1383.48</v>
      </c>
      <c r="I18" s="5">
        <f t="shared" si="1"/>
        <v>495.35337500000003</v>
      </c>
      <c r="J18" s="6">
        <f t="shared" si="2"/>
        <v>99566.028375000009</v>
      </c>
      <c r="K18" s="15">
        <f t="shared" si="3"/>
        <v>90443.833375000002</v>
      </c>
    </row>
    <row r="19" spans="1:14" ht="16.5">
      <c r="A19" s="13" t="s">
        <v>157</v>
      </c>
      <c r="B19" s="4" t="s">
        <v>156</v>
      </c>
      <c r="C19" s="27">
        <v>1.9</v>
      </c>
      <c r="D19" s="125">
        <v>89265</v>
      </c>
      <c r="E19" s="5">
        <v>0</v>
      </c>
      <c r="F19" s="36">
        <v>700</v>
      </c>
      <c r="G19" s="36">
        <f t="shared" si="0"/>
        <v>9122.1950000000015</v>
      </c>
      <c r="H19" s="36">
        <v>1383.48</v>
      </c>
      <c r="I19" s="5">
        <f t="shared" si="1"/>
        <v>495.35337500000003</v>
      </c>
      <c r="J19" s="6">
        <f t="shared" si="2"/>
        <v>99566.028375000009</v>
      </c>
      <c r="K19" s="15">
        <f t="shared" si="3"/>
        <v>90443.833375000002</v>
      </c>
      <c r="L19" s="86"/>
      <c r="M19" s="86"/>
      <c r="N19" s="87"/>
    </row>
    <row r="20" spans="1:14" ht="16.5">
      <c r="A20" s="13" t="s">
        <v>114</v>
      </c>
      <c r="B20" s="4" t="s">
        <v>159</v>
      </c>
      <c r="C20" s="27"/>
      <c r="D20" s="125">
        <v>86081</v>
      </c>
      <c r="E20" s="5">
        <v>0</v>
      </c>
      <c r="F20" s="36">
        <v>700</v>
      </c>
      <c r="G20" s="36">
        <f>(D20-E20-F20)*10.3%</f>
        <v>8794.2430000000004</v>
      </c>
      <c r="H20" s="36">
        <v>1383.48</v>
      </c>
      <c r="I20" s="5">
        <f>(D20-E20-F20+G20+H20)*0.5%</f>
        <v>477.79361499999999</v>
      </c>
      <c r="J20" s="6">
        <f>D20-E20-F20+G20+H20+I20</f>
        <v>96036.516615</v>
      </c>
      <c r="K20" s="15">
        <f>J20-G20</f>
        <v>87242.273614999998</v>
      </c>
      <c r="L20" s="86"/>
      <c r="M20" s="86"/>
      <c r="N20" s="87"/>
    </row>
    <row r="21" spans="1:14" ht="16.5">
      <c r="A21" s="13" t="s">
        <v>168</v>
      </c>
      <c r="B21" s="4" t="s">
        <v>167</v>
      </c>
      <c r="C21" s="27">
        <v>12</v>
      </c>
      <c r="D21" s="125">
        <v>87892</v>
      </c>
      <c r="E21" s="5">
        <v>0</v>
      </c>
      <c r="F21" s="36">
        <v>700</v>
      </c>
      <c r="G21" s="36">
        <f>(D21-E21-F21)*10.3%</f>
        <v>8980.7759999999998</v>
      </c>
      <c r="H21" s="36">
        <v>1383.48</v>
      </c>
      <c r="I21" s="5">
        <f>(D21-E21-F21+G21+H21)*0.5%</f>
        <v>487.78127999999998</v>
      </c>
      <c r="J21" s="6">
        <f>D21-E21-F21+G21+H21+I21</f>
        <v>98044.03727999999</v>
      </c>
      <c r="K21" s="15">
        <f>J21-G21</f>
        <v>89063.261279999992</v>
      </c>
      <c r="L21" s="86"/>
      <c r="M21" s="86"/>
      <c r="N21" s="87"/>
    </row>
    <row r="22" spans="1:14" ht="16.5">
      <c r="A22" s="13" t="s">
        <v>168</v>
      </c>
      <c r="B22" s="4" t="s">
        <v>169</v>
      </c>
      <c r="C22" s="27">
        <v>12</v>
      </c>
      <c r="D22" s="125">
        <v>88270</v>
      </c>
      <c r="E22" s="5">
        <v>0</v>
      </c>
      <c r="F22" s="36">
        <v>700</v>
      </c>
      <c r="G22" s="36">
        <f>(D22-E22-F22)*10.3%</f>
        <v>9019.7100000000009</v>
      </c>
      <c r="H22" s="36">
        <v>1383.48</v>
      </c>
      <c r="I22" s="5">
        <f>(D22-E22-F22+G22+H22)*0.5%</f>
        <v>489.86595</v>
      </c>
      <c r="J22" s="6">
        <f>D22-E22-F22+G22+H22+I22</f>
        <v>98463.055950000009</v>
      </c>
      <c r="K22" s="15">
        <f>J22-G22</f>
        <v>89443.345950000003</v>
      </c>
      <c r="L22" s="86"/>
      <c r="M22" s="86"/>
      <c r="N22" s="87"/>
    </row>
    <row r="23" spans="1:14" ht="16.5">
      <c r="A23" s="93" t="s">
        <v>128</v>
      </c>
      <c r="B23" s="4" t="s">
        <v>129</v>
      </c>
      <c r="C23" s="27">
        <v>3</v>
      </c>
      <c r="D23" s="125">
        <v>87673</v>
      </c>
      <c r="E23" s="5">
        <v>0</v>
      </c>
      <c r="F23" s="36">
        <v>700</v>
      </c>
      <c r="G23" s="36">
        <f t="shared" si="0"/>
        <v>8958.219000000001</v>
      </c>
      <c r="H23" s="36">
        <v>1383.48</v>
      </c>
      <c r="I23" s="5">
        <f t="shared" si="1"/>
        <v>486.57349499999998</v>
      </c>
      <c r="J23" s="6">
        <f t="shared" si="2"/>
        <v>97801.272494999997</v>
      </c>
      <c r="K23" s="15">
        <f t="shared" si="3"/>
        <v>88843.053495</v>
      </c>
      <c r="L23" s="86"/>
      <c r="M23" s="86"/>
      <c r="N23" s="87"/>
    </row>
    <row r="24" spans="1:14" ht="16.5">
      <c r="A24" s="93" t="s">
        <v>131</v>
      </c>
      <c r="B24" s="4" t="s">
        <v>140</v>
      </c>
      <c r="C24" s="27">
        <v>8</v>
      </c>
      <c r="D24" s="125">
        <v>90211</v>
      </c>
      <c r="E24" s="5">
        <v>0</v>
      </c>
      <c r="F24" s="36">
        <v>700</v>
      </c>
      <c r="G24" s="36">
        <f t="shared" si="0"/>
        <v>9219.6330000000016</v>
      </c>
      <c r="H24" s="36">
        <v>1383.48</v>
      </c>
      <c r="I24" s="5">
        <f t="shared" si="1"/>
        <v>500.57056499999999</v>
      </c>
      <c r="J24" s="6">
        <f t="shared" si="2"/>
        <v>100614.683565</v>
      </c>
      <c r="K24" s="15">
        <f t="shared" si="3"/>
        <v>91395.050564999998</v>
      </c>
      <c r="L24" s="86"/>
      <c r="M24" s="86"/>
      <c r="N24" s="87"/>
    </row>
    <row r="25" spans="1:14" ht="16.5">
      <c r="A25" s="93" t="s">
        <v>131</v>
      </c>
      <c r="B25" s="4" t="s">
        <v>166</v>
      </c>
      <c r="C25" s="27"/>
      <c r="D25" s="125">
        <v>85932</v>
      </c>
      <c r="E25" s="5">
        <v>0</v>
      </c>
      <c r="F25" s="36">
        <v>700</v>
      </c>
      <c r="G25" s="36">
        <f>(D25-E25-F25)*10.3%</f>
        <v>8778.8960000000006</v>
      </c>
      <c r="H25" s="36">
        <v>1383.48</v>
      </c>
      <c r="I25" s="5">
        <f>(D25-E25-F25+G25+H25)*0.5%</f>
        <v>476.97188000000006</v>
      </c>
      <c r="J25" s="6">
        <f>D25-E25-F25+G25+H25+I25</f>
        <v>95871.347880000001</v>
      </c>
      <c r="K25" s="15">
        <f>J25-G25</f>
        <v>87092.451880000008</v>
      </c>
      <c r="L25" s="86"/>
      <c r="M25" s="86"/>
      <c r="N25" s="87"/>
    </row>
    <row r="26" spans="1:14" ht="16.5">
      <c r="A26" s="93" t="s">
        <v>160</v>
      </c>
      <c r="B26" s="4" t="s">
        <v>162</v>
      </c>
      <c r="C26" s="27" t="s">
        <v>163</v>
      </c>
      <c r="D26" s="125">
        <v>84837</v>
      </c>
      <c r="E26" s="5">
        <v>0</v>
      </c>
      <c r="F26" s="36">
        <v>700</v>
      </c>
      <c r="G26" s="36">
        <f t="shared" si="0"/>
        <v>8666.1110000000008</v>
      </c>
      <c r="H26" s="36">
        <v>1383.48</v>
      </c>
      <c r="I26" s="5">
        <f t="shared" si="1"/>
        <v>470.93295499999999</v>
      </c>
      <c r="J26" s="6">
        <f t="shared" si="2"/>
        <v>94657.523954999997</v>
      </c>
      <c r="K26" s="15">
        <f t="shared" si="3"/>
        <v>85991.412954999993</v>
      </c>
      <c r="L26" s="86"/>
      <c r="M26" s="86"/>
      <c r="N26" s="87"/>
    </row>
    <row r="27" spans="1:14">
      <c r="A27" s="13" t="s">
        <v>2</v>
      </c>
      <c r="B27" s="4" t="s">
        <v>117</v>
      </c>
      <c r="C27" s="27" t="s">
        <v>33</v>
      </c>
      <c r="D27" s="125">
        <v>79165</v>
      </c>
      <c r="E27" s="5">
        <v>0</v>
      </c>
      <c r="F27" s="5">
        <v>0</v>
      </c>
      <c r="G27" s="36">
        <f t="shared" si="0"/>
        <v>8153.9950000000008</v>
      </c>
      <c r="H27" s="36">
        <v>1383.48</v>
      </c>
      <c r="I27" s="5">
        <f t="shared" si="1"/>
        <v>443.51237499999996</v>
      </c>
      <c r="J27" s="6">
        <f t="shared" si="2"/>
        <v>89145.987374999997</v>
      </c>
      <c r="K27" s="15">
        <f t="shared" si="3"/>
        <v>80991.992375000002</v>
      </c>
    </row>
    <row r="28" spans="1:14" ht="13.5" thickBot="1">
      <c r="A28" s="20" t="s">
        <v>2</v>
      </c>
      <c r="B28" s="21" t="s">
        <v>118</v>
      </c>
      <c r="C28" s="28" t="s">
        <v>33</v>
      </c>
      <c r="D28" s="128">
        <v>78668</v>
      </c>
      <c r="E28" s="22">
        <v>0</v>
      </c>
      <c r="F28" s="22">
        <v>0</v>
      </c>
      <c r="G28" s="22">
        <f t="shared" si="0"/>
        <v>8102.804000000001</v>
      </c>
      <c r="H28" s="22">
        <v>1383.48</v>
      </c>
      <c r="I28" s="22">
        <f t="shared" si="1"/>
        <v>440.77142000000003</v>
      </c>
      <c r="J28" s="32">
        <f t="shared" si="2"/>
        <v>88595.055420000004</v>
      </c>
      <c r="K28" s="23">
        <f t="shared" si="3"/>
        <v>80492.251420000001</v>
      </c>
    </row>
    <row r="29" spans="1:14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189" t="s">
        <v>92</v>
      </c>
      <c r="B30" s="189"/>
      <c r="C30" s="189"/>
      <c r="D30" s="189"/>
      <c r="E30" s="189"/>
      <c r="F30" s="189"/>
      <c r="G30" s="189"/>
      <c r="H30" s="189"/>
      <c r="I30" s="189"/>
      <c r="J30" s="189"/>
      <c r="K30" s="94"/>
    </row>
    <row r="31" spans="1:14">
      <c r="A31" s="188" t="s">
        <v>15</v>
      </c>
      <c r="B31" s="188"/>
      <c r="C31" s="120" t="s">
        <v>8</v>
      </c>
      <c r="D31" s="114" t="s">
        <v>0</v>
      </c>
      <c r="E31" s="114" t="s">
        <v>80</v>
      </c>
      <c r="F31" s="114" t="s">
        <v>16</v>
      </c>
      <c r="G31" s="114" t="s">
        <v>17</v>
      </c>
      <c r="H31" s="114" t="s">
        <v>19</v>
      </c>
      <c r="I31" s="114" t="s">
        <v>18</v>
      </c>
      <c r="J31" s="120" t="s">
        <v>1</v>
      </c>
      <c r="K31" s="121" t="s">
        <v>79</v>
      </c>
      <c r="L31" s="168" t="s">
        <v>94</v>
      </c>
      <c r="M31" s="168"/>
      <c r="N31" s="169"/>
    </row>
    <row r="32" spans="1:14" ht="13.5" thickBot="1">
      <c r="A32" s="90" t="s">
        <v>7</v>
      </c>
      <c r="B32" s="4" t="s">
        <v>27</v>
      </c>
      <c r="C32" s="27">
        <v>0.9</v>
      </c>
      <c r="D32" s="125">
        <v>84916</v>
      </c>
      <c r="E32" s="5">
        <v>3000</v>
      </c>
      <c r="F32" s="36">
        <v>700</v>
      </c>
      <c r="G32" s="5">
        <f t="shared" ref="G32:G38" si="4">(D32-E32-F32)*10.3%</f>
        <v>8365.2480000000014</v>
      </c>
      <c r="H32" s="36">
        <v>1383.48</v>
      </c>
      <c r="I32" s="5">
        <f t="shared" ref="I32:I38" si="5">(D32-E32-F32+G32+H32)*0.5%</f>
        <v>454.82364000000001</v>
      </c>
      <c r="J32" s="6">
        <f t="shared" ref="J32:J38" si="6">D32-E32-F32+G32+H32+I32</f>
        <v>91419.551640000005</v>
      </c>
      <c r="K32" s="6">
        <f t="shared" ref="K32:K38" si="7">J32-G32</f>
        <v>83054.303639999998</v>
      </c>
      <c r="L32" s="171"/>
      <c r="M32" s="171"/>
      <c r="N32" s="172"/>
    </row>
    <row r="33" spans="1:14" ht="16.5">
      <c r="A33" s="90" t="s">
        <v>171</v>
      </c>
      <c r="B33" s="4" t="s">
        <v>170</v>
      </c>
      <c r="C33" s="27">
        <v>1</v>
      </c>
      <c r="D33" s="125">
        <v>81933</v>
      </c>
      <c r="E33" s="5">
        <v>0</v>
      </c>
      <c r="F33" s="36">
        <v>700</v>
      </c>
      <c r="G33" s="36">
        <f t="shared" si="4"/>
        <v>8366.9989999999998</v>
      </c>
      <c r="H33" s="36">
        <v>1383.48</v>
      </c>
      <c r="I33" s="5">
        <f t="shared" si="5"/>
        <v>454.91739499999994</v>
      </c>
      <c r="J33" s="6">
        <f t="shared" si="6"/>
        <v>91438.396394999989</v>
      </c>
      <c r="K33" s="15">
        <f t="shared" si="7"/>
        <v>83071.397394999993</v>
      </c>
      <c r="L33" s="77" t="s">
        <v>96</v>
      </c>
      <c r="M33" s="78"/>
      <c r="N33" s="79">
        <v>300</v>
      </c>
    </row>
    <row r="34" spans="1:14" ht="16.5">
      <c r="A34" s="90" t="s">
        <v>174</v>
      </c>
      <c r="B34" s="34" t="s">
        <v>172</v>
      </c>
      <c r="C34" s="35">
        <v>1.2</v>
      </c>
      <c r="D34" s="125">
        <v>81633</v>
      </c>
      <c r="E34" s="125">
        <v>0</v>
      </c>
      <c r="F34" s="127">
        <v>700</v>
      </c>
      <c r="G34" s="127">
        <f t="shared" si="4"/>
        <v>8336.0990000000002</v>
      </c>
      <c r="H34" s="127">
        <v>1383.48</v>
      </c>
      <c r="I34" s="125">
        <f t="shared" si="5"/>
        <v>453.26289500000001</v>
      </c>
      <c r="J34" s="156">
        <f t="shared" si="6"/>
        <v>91105.841895000005</v>
      </c>
      <c r="K34" s="157">
        <f t="shared" si="7"/>
        <v>82769.742895000003</v>
      </c>
      <c r="L34" s="80" t="s">
        <v>98</v>
      </c>
      <c r="M34" s="81"/>
      <c r="N34" s="82">
        <v>400</v>
      </c>
    </row>
    <row r="35" spans="1:14" ht="16.5">
      <c r="A35" s="14" t="s">
        <v>6</v>
      </c>
      <c r="B35" s="9" t="s">
        <v>12</v>
      </c>
      <c r="C35" s="27">
        <v>8</v>
      </c>
      <c r="D35" s="125">
        <v>80936</v>
      </c>
      <c r="E35" s="5">
        <v>0</v>
      </c>
      <c r="F35" s="36">
        <v>700</v>
      </c>
      <c r="G35" s="36">
        <f t="shared" si="4"/>
        <v>8264.3080000000009</v>
      </c>
      <c r="H35" s="36">
        <v>1383.48</v>
      </c>
      <c r="I35" s="5">
        <f t="shared" si="5"/>
        <v>449.41894000000002</v>
      </c>
      <c r="J35" s="6">
        <f t="shared" si="6"/>
        <v>90333.206940000004</v>
      </c>
      <c r="K35" s="15">
        <f t="shared" si="7"/>
        <v>82068.898939999999</v>
      </c>
      <c r="L35" s="80" t="s">
        <v>100</v>
      </c>
      <c r="M35" s="81"/>
      <c r="N35" s="82">
        <v>500</v>
      </c>
    </row>
    <row r="36" spans="1:14" ht="16.5">
      <c r="A36" s="14" t="s">
        <v>6</v>
      </c>
      <c r="B36" s="9" t="s">
        <v>177</v>
      </c>
      <c r="C36" s="27">
        <v>8</v>
      </c>
      <c r="D36" s="125">
        <v>82429</v>
      </c>
      <c r="E36" s="5">
        <v>0</v>
      </c>
      <c r="F36" s="36">
        <v>700</v>
      </c>
      <c r="G36" s="36">
        <f t="shared" si="4"/>
        <v>8418.0870000000014</v>
      </c>
      <c r="H36" s="36">
        <v>1383.48</v>
      </c>
      <c r="I36" s="5">
        <f t="shared" si="5"/>
        <v>457.65283499999998</v>
      </c>
      <c r="J36" s="6">
        <f t="shared" si="6"/>
        <v>91988.219834999996</v>
      </c>
      <c r="K36" s="15">
        <f t="shared" si="7"/>
        <v>83570.132834999997</v>
      </c>
      <c r="L36" s="80" t="s">
        <v>102</v>
      </c>
      <c r="M36" s="81"/>
      <c r="N36" s="82">
        <v>600</v>
      </c>
    </row>
    <row r="37" spans="1:14" ht="16.5">
      <c r="A37" s="14" t="s">
        <v>28</v>
      </c>
      <c r="B37" s="9" t="s">
        <v>29</v>
      </c>
      <c r="C37" s="27">
        <v>8</v>
      </c>
      <c r="D37" s="125">
        <v>78240</v>
      </c>
      <c r="E37" s="5">
        <v>0</v>
      </c>
      <c r="F37" s="36">
        <v>700</v>
      </c>
      <c r="G37" s="36">
        <f t="shared" si="4"/>
        <v>7986.6200000000008</v>
      </c>
      <c r="H37" s="36">
        <v>1383.48</v>
      </c>
      <c r="I37" s="5">
        <f t="shared" si="5"/>
        <v>434.55049999999994</v>
      </c>
      <c r="J37" s="6">
        <f t="shared" si="6"/>
        <v>87344.650499999989</v>
      </c>
      <c r="K37" s="15">
        <f t="shared" si="7"/>
        <v>79358.030499999993</v>
      </c>
      <c r="L37" s="80" t="s">
        <v>104</v>
      </c>
      <c r="M37" s="81"/>
      <c r="N37" s="82">
        <v>700</v>
      </c>
    </row>
    <row r="38" spans="1:14" ht="16.5">
      <c r="A38" s="14" t="s">
        <v>28</v>
      </c>
      <c r="B38" s="113" t="s">
        <v>139</v>
      </c>
      <c r="C38" s="27">
        <v>18</v>
      </c>
      <c r="D38" s="125">
        <v>79444</v>
      </c>
      <c r="E38" s="5">
        <v>0</v>
      </c>
      <c r="F38" s="36">
        <v>700</v>
      </c>
      <c r="G38" s="36">
        <f t="shared" si="4"/>
        <v>8110.6320000000005</v>
      </c>
      <c r="H38" s="36">
        <v>1383.48</v>
      </c>
      <c r="I38" s="5">
        <f t="shared" si="5"/>
        <v>441.19056</v>
      </c>
      <c r="J38" s="6">
        <f t="shared" si="6"/>
        <v>88679.302559999996</v>
      </c>
      <c r="K38" s="15">
        <f t="shared" si="7"/>
        <v>80568.670559999999</v>
      </c>
      <c r="L38" s="80" t="s">
        <v>106</v>
      </c>
      <c r="M38" s="81"/>
      <c r="N38" s="82">
        <v>750</v>
      </c>
    </row>
    <row r="39" spans="1:14" ht="16.5">
      <c r="A39" s="14" t="s">
        <v>10</v>
      </c>
      <c r="B39" s="9" t="s">
        <v>9</v>
      </c>
      <c r="C39" s="27">
        <v>1.2</v>
      </c>
      <c r="D39" s="125">
        <v>79324</v>
      </c>
      <c r="E39" s="5">
        <v>0</v>
      </c>
      <c r="F39" s="36">
        <v>700</v>
      </c>
      <c r="G39" s="36">
        <f t="shared" ref="G39:G45" si="8">(D39-E39-F39)*10.3%</f>
        <v>8098.2720000000008</v>
      </c>
      <c r="H39" s="36">
        <v>1383.48</v>
      </c>
      <c r="I39" s="5">
        <f t="shared" ref="I39:I45" si="9">(D39-E39-F39+G39+H39)*0.5%</f>
        <v>440.52875999999998</v>
      </c>
      <c r="J39" s="6">
        <f t="shared" ref="J39:J45" si="10">D39-E39-F39+G39+H39+I39</f>
        <v>88546.280759999994</v>
      </c>
      <c r="K39" s="15">
        <f t="shared" ref="K39:K45" si="11">J39-G39</f>
        <v>80448.008759999997</v>
      </c>
      <c r="L39" s="80" t="s">
        <v>108</v>
      </c>
      <c r="M39" s="81"/>
      <c r="N39" s="82">
        <v>800</v>
      </c>
    </row>
    <row r="40" spans="1:14">
      <c r="A40" s="14" t="s">
        <v>83</v>
      </c>
      <c r="B40" s="9" t="s">
        <v>81</v>
      </c>
      <c r="C40" s="27">
        <v>0.35</v>
      </c>
      <c r="D40" s="125">
        <v>82966</v>
      </c>
      <c r="E40" s="5">
        <v>0</v>
      </c>
      <c r="F40" s="5">
        <v>700</v>
      </c>
      <c r="G40" s="36">
        <f t="shared" si="8"/>
        <v>8473.398000000001</v>
      </c>
      <c r="H40" s="36">
        <v>1383.48</v>
      </c>
      <c r="I40" s="5">
        <f t="shared" si="9"/>
        <v>460.61439000000001</v>
      </c>
      <c r="J40" s="6">
        <f t="shared" si="10"/>
        <v>92583.492389999999</v>
      </c>
      <c r="K40" s="15">
        <f t="shared" si="11"/>
        <v>84110.094389999998</v>
      </c>
    </row>
    <row r="41" spans="1:14">
      <c r="A41" s="14" t="s">
        <v>84</v>
      </c>
      <c r="B41" s="9" t="s">
        <v>82</v>
      </c>
      <c r="C41" s="27">
        <v>0.12</v>
      </c>
      <c r="D41" s="125">
        <v>82648</v>
      </c>
      <c r="E41" s="5">
        <v>0</v>
      </c>
      <c r="F41" s="5">
        <v>700</v>
      </c>
      <c r="G41" s="36">
        <f t="shared" si="8"/>
        <v>8440.6440000000002</v>
      </c>
      <c r="H41" s="36">
        <v>1383.48</v>
      </c>
      <c r="I41" s="5">
        <f t="shared" si="9"/>
        <v>458.86061999999998</v>
      </c>
      <c r="J41" s="6">
        <f t="shared" si="10"/>
        <v>92230.984620000003</v>
      </c>
      <c r="K41" s="15">
        <f t="shared" si="11"/>
        <v>83790.340620000003</v>
      </c>
    </row>
    <row r="42" spans="1:14">
      <c r="A42" s="14" t="s">
        <v>11</v>
      </c>
      <c r="B42" s="9" t="s">
        <v>39</v>
      </c>
      <c r="C42" s="27">
        <v>0.28000000000000003</v>
      </c>
      <c r="D42" s="125">
        <v>80428</v>
      </c>
      <c r="E42" s="5">
        <v>0</v>
      </c>
      <c r="F42" s="36">
        <v>700</v>
      </c>
      <c r="G42" s="36">
        <f t="shared" si="8"/>
        <v>8211.9840000000004</v>
      </c>
      <c r="H42" s="36">
        <v>1383.48</v>
      </c>
      <c r="I42" s="5">
        <f t="shared" si="9"/>
        <v>446.61731999999995</v>
      </c>
      <c r="J42" s="6">
        <f t="shared" si="10"/>
        <v>89770.081319999998</v>
      </c>
      <c r="K42" s="15">
        <f t="shared" si="11"/>
        <v>81558.097320000001</v>
      </c>
    </row>
    <row r="43" spans="1:14" ht="16.5">
      <c r="A43" s="14" t="s">
        <v>152</v>
      </c>
      <c r="B43" s="9" t="s">
        <v>153</v>
      </c>
      <c r="C43" s="27">
        <v>0.3</v>
      </c>
      <c r="D43" s="125">
        <v>77852</v>
      </c>
      <c r="E43" s="5">
        <v>0</v>
      </c>
      <c r="F43" s="36">
        <v>700</v>
      </c>
      <c r="G43" s="36">
        <f>(D43-E43-F43)*10.3%</f>
        <v>7946.6560000000009</v>
      </c>
      <c r="H43" s="36">
        <v>1383.48</v>
      </c>
      <c r="I43" s="5">
        <f>(D43-E43-F43+G43+H43)*0.5%</f>
        <v>432.41068000000001</v>
      </c>
      <c r="J43" s="6">
        <f>D43-E43-F43+G43+H43+I43</f>
        <v>86914.546679999999</v>
      </c>
      <c r="K43" s="15">
        <f>J43-G43</f>
        <v>78967.890679999997</v>
      </c>
      <c r="L43" s="86"/>
      <c r="M43" s="86"/>
      <c r="N43" s="87"/>
    </row>
    <row r="44" spans="1:14">
      <c r="A44" s="14" t="s">
        <v>40</v>
      </c>
      <c r="B44" s="9" t="s">
        <v>41</v>
      </c>
      <c r="C44" s="27">
        <v>0.43</v>
      </c>
      <c r="D44" s="125">
        <v>83722</v>
      </c>
      <c r="E44" s="5">
        <v>0</v>
      </c>
      <c r="F44" s="36">
        <v>700</v>
      </c>
      <c r="G44" s="36">
        <f t="shared" si="8"/>
        <v>8551.2660000000014</v>
      </c>
      <c r="H44" s="36">
        <v>1383.48</v>
      </c>
      <c r="I44" s="5">
        <f t="shared" si="9"/>
        <v>464.78372999999999</v>
      </c>
      <c r="J44" s="6">
        <f t="shared" si="10"/>
        <v>93421.529729999995</v>
      </c>
      <c r="K44" s="15">
        <f t="shared" si="11"/>
        <v>84870.263729999991</v>
      </c>
    </row>
    <row r="45" spans="1:14">
      <c r="A45" s="14" t="s">
        <v>40</v>
      </c>
      <c r="B45" s="9" t="s">
        <v>42</v>
      </c>
      <c r="C45" s="27">
        <v>0.33</v>
      </c>
      <c r="D45" s="125">
        <v>84760</v>
      </c>
      <c r="E45" s="5">
        <v>0</v>
      </c>
      <c r="F45" s="36">
        <v>700</v>
      </c>
      <c r="G45" s="36">
        <f t="shared" si="8"/>
        <v>8658.18</v>
      </c>
      <c r="H45" s="36">
        <v>1383.48</v>
      </c>
      <c r="I45" s="5">
        <f t="shared" si="9"/>
        <v>470.50829999999996</v>
      </c>
      <c r="J45" s="6">
        <f t="shared" si="10"/>
        <v>94572.16829999999</v>
      </c>
      <c r="K45" s="15">
        <f t="shared" si="11"/>
        <v>85913.988299999997</v>
      </c>
    </row>
    <row r="46" spans="1:14">
      <c r="A46" s="14" t="s">
        <v>40</v>
      </c>
      <c r="B46" s="9" t="s">
        <v>146</v>
      </c>
      <c r="C46" s="27">
        <v>0.22</v>
      </c>
      <c r="D46" s="125">
        <v>84717</v>
      </c>
      <c r="E46" s="5">
        <v>0</v>
      </c>
      <c r="F46" s="36">
        <v>700</v>
      </c>
      <c r="G46" s="36">
        <f t="shared" ref="G46:G53" si="12">(D46-E46-F46)*10.3%</f>
        <v>8653.7510000000002</v>
      </c>
      <c r="H46" s="36">
        <v>1383.48</v>
      </c>
      <c r="I46" s="5">
        <f t="shared" ref="I46:I53" si="13">(D46-E46-F46+G46+H46)*0.5%</f>
        <v>470.27115500000002</v>
      </c>
      <c r="J46" s="6">
        <f t="shared" ref="J46:J53" si="14">D46-E46-F46+G46+H46+I46</f>
        <v>94524.502154999995</v>
      </c>
      <c r="K46" s="15">
        <f t="shared" ref="K46:K53" si="15">J46-G46</f>
        <v>85870.751154999991</v>
      </c>
    </row>
    <row r="47" spans="1:14" ht="13.5">
      <c r="A47" s="94" t="s">
        <v>40</v>
      </c>
      <c r="B47" s="9" t="s">
        <v>141</v>
      </c>
      <c r="C47" s="27"/>
      <c r="D47" s="125">
        <v>80011</v>
      </c>
      <c r="E47" s="5">
        <v>0</v>
      </c>
      <c r="F47" s="36">
        <v>700</v>
      </c>
      <c r="G47" s="36">
        <f t="shared" si="12"/>
        <v>8169.0330000000004</v>
      </c>
      <c r="H47" s="36">
        <v>1383.48</v>
      </c>
      <c r="I47" s="5">
        <f t="shared" si="13"/>
        <v>444.31756499999995</v>
      </c>
      <c r="J47" s="6">
        <f t="shared" si="14"/>
        <v>89307.830564999997</v>
      </c>
      <c r="K47" s="15">
        <f t="shared" si="15"/>
        <v>81138.797565000001</v>
      </c>
      <c r="M47" s="60" t="s">
        <v>88</v>
      </c>
    </row>
    <row r="48" spans="1:14" ht="13.5">
      <c r="A48" s="90" t="s">
        <v>40</v>
      </c>
      <c r="B48" s="4" t="s">
        <v>173</v>
      </c>
      <c r="C48" s="27"/>
      <c r="D48" s="125">
        <v>79703</v>
      </c>
      <c r="E48" s="125">
        <v>0</v>
      </c>
      <c r="F48" s="127">
        <v>700</v>
      </c>
      <c r="G48" s="127">
        <f>(D48-E48-F48)*10.3%</f>
        <v>8137.3090000000002</v>
      </c>
      <c r="H48" s="127">
        <v>1383.48</v>
      </c>
      <c r="I48" s="125">
        <f>(D48-E48-F48+G48+H48)*0.5%</f>
        <v>442.61894499999994</v>
      </c>
      <c r="J48" s="156">
        <f>D48-E48-F48+G48+H48+I48</f>
        <v>88966.407944999984</v>
      </c>
      <c r="K48" s="157">
        <f>J48-G48</f>
        <v>80829.098944999991</v>
      </c>
      <c r="M48" s="60"/>
    </row>
    <row r="49" spans="1:11">
      <c r="A49" s="14" t="s">
        <v>2</v>
      </c>
      <c r="B49" s="9" t="s">
        <v>3</v>
      </c>
      <c r="C49" s="27" t="s">
        <v>33</v>
      </c>
      <c r="D49" s="125">
        <v>76459</v>
      </c>
      <c r="E49" s="5">
        <v>0</v>
      </c>
      <c r="F49" s="5">
        <v>0</v>
      </c>
      <c r="G49" s="36">
        <f t="shared" si="12"/>
        <v>7875.277000000001</v>
      </c>
      <c r="H49" s="36">
        <v>1383.48</v>
      </c>
      <c r="I49" s="5">
        <f t="shared" si="13"/>
        <v>428.58878499999997</v>
      </c>
      <c r="J49" s="6">
        <f t="shared" si="14"/>
        <v>86146.345784999998</v>
      </c>
      <c r="K49" s="15">
        <f t="shared" si="15"/>
        <v>78271.068784999996</v>
      </c>
    </row>
    <row r="50" spans="1:11">
      <c r="A50" s="14" t="s">
        <v>2</v>
      </c>
      <c r="B50" s="9" t="s">
        <v>4</v>
      </c>
      <c r="C50" s="27" t="s">
        <v>33</v>
      </c>
      <c r="D50" s="125">
        <v>75265</v>
      </c>
      <c r="E50" s="5">
        <v>0</v>
      </c>
      <c r="F50" s="5">
        <v>0</v>
      </c>
      <c r="G50" s="36">
        <f t="shared" si="12"/>
        <v>7752.295000000001</v>
      </c>
      <c r="H50" s="36">
        <v>1383.48</v>
      </c>
      <c r="I50" s="5">
        <f t="shared" si="13"/>
        <v>422.00387499999999</v>
      </c>
      <c r="J50" s="6">
        <f t="shared" si="14"/>
        <v>84822.778874999989</v>
      </c>
      <c r="K50" s="15">
        <f t="shared" si="15"/>
        <v>77070.483874999991</v>
      </c>
    </row>
    <row r="51" spans="1:11">
      <c r="A51" s="13" t="s">
        <v>2</v>
      </c>
      <c r="B51" s="4" t="s">
        <v>14</v>
      </c>
      <c r="C51" s="27" t="s">
        <v>33</v>
      </c>
      <c r="D51" s="125">
        <v>75812</v>
      </c>
      <c r="E51" s="5">
        <v>0</v>
      </c>
      <c r="F51" s="5">
        <v>0</v>
      </c>
      <c r="G51" s="36">
        <f t="shared" si="12"/>
        <v>7808.6360000000004</v>
      </c>
      <c r="H51" s="36">
        <v>1383.48</v>
      </c>
      <c r="I51" s="5">
        <f t="shared" si="13"/>
        <v>425.02058</v>
      </c>
      <c r="J51" s="6">
        <f t="shared" si="14"/>
        <v>85429.136579999991</v>
      </c>
      <c r="K51" s="15">
        <f t="shared" si="15"/>
        <v>77620.500579999993</v>
      </c>
    </row>
    <row r="52" spans="1:11">
      <c r="A52" s="14" t="s">
        <v>2</v>
      </c>
      <c r="B52" s="9" t="s">
        <v>5</v>
      </c>
      <c r="C52" s="27" t="s">
        <v>33</v>
      </c>
      <c r="D52" s="125">
        <v>74061</v>
      </c>
      <c r="E52" s="5">
        <v>0</v>
      </c>
      <c r="F52" s="5">
        <v>0</v>
      </c>
      <c r="G52" s="36">
        <f t="shared" si="12"/>
        <v>7628.2830000000004</v>
      </c>
      <c r="H52" s="36">
        <v>1383.48</v>
      </c>
      <c r="I52" s="5">
        <f t="shared" si="13"/>
        <v>415.36381499999999</v>
      </c>
      <c r="J52" s="6">
        <f t="shared" si="14"/>
        <v>83488.126814999996</v>
      </c>
      <c r="K52" s="15">
        <f t="shared" si="15"/>
        <v>75859.843815</v>
      </c>
    </row>
    <row r="53" spans="1:11" ht="13.5" thickBot="1">
      <c r="A53" s="52" t="s">
        <v>2</v>
      </c>
      <c r="B53" s="53" t="s">
        <v>34</v>
      </c>
      <c r="C53" s="28" t="s">
        <v>33</v>
      </c>
      <c r="D53" s="126">
        <v>76349</v>
      </c>
      <c r="E53" s="54">
        <v>0</v>
      </c>
      <c r="F53" s="54">
        <v>0</v>
      </c>
      <c r="G53" s="22">
        <f t="shared" si="12"/>
        <v>7863.947000000001</v>
      </c>
      <c r="H53" s="22">
        <v>1383.48</v>
      </c>
      <c r="I53" s="22">
        <f t="shared" si="13"/>
        <v>427.98213499999997</v>
      </c>
      <c r="J53" s="32">
        <f t="shared" si="14"/>
        <v>86024.409134999994</v>
      </c>
      <c r="K53" s="23">
        <f t="shared" si="15"/>
        <v>78160.462134999994</v>
      </c>
    </row>
    <row r="54" spans="1:11">
      <c r="B54" s="3"/>
      <c r="D54" s="7"/>
      <c r="E54" s="7"/>
      <c r="F54" s="7"/>
      <c r="G54" s="7"/>
      <c r="H54" s="7"/>
      <c r="I54" s="7"/>
      <c r="J54" s="8"/>
    </row>
    <row r="55" spans="1:11" ht="15.75">
      <c r="A55" s="189" t="s">
        <v>89</v>
      </c>
      <c r="B55" s="190"/>
      <c r="C55" s="190"/>
      <c r="D55" s="190"/>
      <c r="E55" s="190"/>
      <c r="F55" s="190"/>
      <c r="G55" s="190"/>
      <c r="H55" s="190"/>
      <c r="I55" s="190"/>
      <c r="J55" s="190"/>
      <c r="K55" s="94"/>
    </row>
    <row r="56" spans="1:11">
      <c r="A56" s="188" t="s">
        <v>15</v>
      </c>
      <c r="B56" s="188"/>
      <c r="C56" s="114" t="s">
        <v>8</v>
      </c>
      <c r="D56" s="114" t="s">
        <v>0</v>
      </c>
      <c r="E56" s="114" t="s">
        <v>80</v>
      </c>
      <c r="F56" s="114" t="s">
        <v>16</v>
      </c>
      <c r="G56" s="114" t="s">
        <v>17</v>
      </c>
      <c r="H56" s="114" t="s">
        <v>19</v>
      </c>
      <c r="I56" s="114" t="s">
        <v>18</v>
      </c>
      <c r="J56" s="120" t="s">
        <v>1</v>
      </c>
      <c r="K56" s="121" t="s">
        <v>79</v>
      </c>
    </row>
    <row r="57" spans="1:11">
      <c r="A57" s="18" t="s">
        <v>36</v>
      </c>
      <c r="B57" s="18" t="s">
        <v>113</v>
      </c>
      <c r="C57" s="27">
        <v>0.92</v>
      </c>
      <c r="D57" s="129">
        <v>81334</v>
      </c>
      <c r="E57" s="17">
        <v>0</v>
      </c>
      <c r="F57" s="36">
        <v>700</v>
      </c>
      <c r="G57" s="5">
        <f t="shared" ref="G57:G65" si="16">(D57-E57-F57)*10.3%</f>
        <v>8305.3020000000015</v>
      </c>
      <c r="H57" s="36">
        <v>1383.48</v>
      </c>
      <c r="I57" s="5">
        <f t="shared" ref="I57:I65" si="17">(D57-E57-F57+G57+H57)*0.5%</f>
        <v>451.61390999999998</v>
      </c>
      <c r="J57" s="6">
        <f t="shared" ref="J57:J65" si="18">D57-E57-F57+G57+H57+I57</f>
        <v>90774.395909999992</v>
      </c>
      <c r="K57" s="6">
        <f t="shared" ref="K57:K65" si="19">J57-G57</f>
        <v>82469.093909999996</v>
      </c>
    </row>
    <row r="58" spans="1:11">
      <c r="A58" s="57" t="s">
        <v>36</v>
      </c>
      <c r="B58" s="58" t="s">
        <v>112</v>
      </c>
      <c r="C58" s="35">
        <v>2</v>
      </c>
      <c r="D58" s="129">
        <v>81334</v>
      </c>
      <c r="E58" s="59">
        <v>0</v>
      </c>
      <c r="F58" s="36">
        <v>700</v>
      </c>
      <c r="G58" s="36">
        <f>(D58-E58-F58)*10.3%</f>
        <v>8305.3020000000015</v>
      </c>
      <c r="H58" s="36">
        <v>1383.48</v>
      </c>
      <c r="I58" s="36">
        <f>(D58-E58-F58+G58+H58)*0.5%</f>
        <v>451.61390999999998</v>
      </c>
      <c r="J58" s="37">
        <f>D58-E58-F58+G58+H58+I58</f>
        <v>90774.395909999992</v>
      </c>
      <c r="K58" s="38">
        <f>J58-G58</f>
        <v>82469.093909999996</v>
      </c>
    </row>
    <row r="59" spans="1:11">
      <c r="A59" s="24" t="s">
        <v>87</v>
      </c>
      <c r="B59" s="18" t="s">
        <v>13</v>
      </c>
      <c r="C59" s="27">
        <v>4.2</v>
      </c>
      <c r="D59" s="130">
        <v>83026</v>
      </c>
      <c r="E59" s="17">
        <v>0</v>
      </c>
      <c r="F59" s="36">
        <v>700</v>
      </c>
      <c r="G59" s="5">
        <f t="shared" si="16"/>
        <v>8479.5780000000013</v>
      </c>
      <c r="H59" s="36">
        <v>1383.48</v>
      </c>
      <c r="I59" s="5">
        <f t="shared" si="17"/>
        <v>460.94529000000006</v>
      </c>
      <c r="J59" s="6">
        <f t="shared" si="18"/>
        <v>92650.003290000008</v>
      </c>
      <c r="K59" s="15">
        <f t="shared" si="19"/>
        <v>84170.425290000014</v>
      </c>
    </row>
    <row r="60" spans="1:11">
      <c r="A60" s="24" t="s">
        <v>44</v>
      </c>
      <c r="B60" s="18" t="s">
        <v>43</v>
      </c>
      <c r="C60" s="27">
        <v>6.5</v>
      </c>
      <c r="D60" s="130">
        <v>83324</v>
      </c>
      <c r="E60" s="17">
        <v>0</v>
      </c>
      <c r="F60" s="36">
        <v>700</v>
      </c>
      <c r="G60" s="5">
        <f t="shared" si="16"/>
        <v>8510.2720000000008</v>
      </c>
      <c r="H60" s="36">
        <v>1383.48</v>
      </c>
      <c r="I60" s="5">
        <f t="shared" si="17"/>
        <v>462.58875999999998</v>
      </c>
      <c r="J60" s="6">
        <f t="shared" si="18"/>
        <v>92980.340759999992</v>
      </c>
      <c r="K60" s="15">
        <f t="shared" si="19"/>
        <v>84470.068759999995</v>
      </c>
    </row>
    <row r="61" spans="1:11">
      <c r="A61" s="24" t="s">
        <v>86</v>
      </c>
      <c r="B61" s="18" t="s">
        <v>109</v>
      </c>
      <c r="C61" s="27">
        <v>30</v>
      </c>
      <c r="D61" s="130">
        <v>83026</v>
      </c>
      <c r="E61" s="17">
        <v>0</v>
      </c>
      <c r="F61" s="36">
        <v>700</v>
      </c>
      <c r="G61" s="5">
        <f>(D61-E61-F61)*10.3%</f>
        <v>8479.5780000000013</v>
      </c>
      <c r="H61" s="36">
        <v>1383.48</v>
      </c>
      <c r="I61" s="5">
        <f>(D61-E61-F61+G61+H61)*0.5%</f>
        <v>460.94529000000006</v>
      </c>
      <c r="J61" s="6">
        <f>D61-E61-F61+G61+H61+I61</f>
        <v>92650.003290000008</v>
      </c>
      <c r="K61" s="15">
        <f>J61-G61</f>
        <v>84170.425290000014</v>
      </c>
    </row>
    <row r="62" spans="1:11">
      <c r="A62" s="24" t="s">
        <v>86</v>
      </c>
      <c r="B62" s="18" t="s">
        <v>85</v>
      </c>
      <c r="C62" s="27">
        <v>50</v>
      </c>
      <c r="D62" s="130">
        <v>83324</v>
      </c>
      <c r="E62" s="17">
        <v>0</v>
      </c>
      <c r="F62" s="36">
        <v>700</v>
      </c>
      <c r="G62" s="5">
        <f>(D62-E62-F62)*10.3%</f>
        <v>8510.2720000000008</v>
      </c>
      <c r="H62" s="36">
        <v>1383.48</v>
      </c>
      <c r="I62" s="5">
        <f>(D62-E62-F62+G62+H62)*0.5%</f>
        <v>462.58875999999998</v>
      </c>
      <c r="J62" s="6">
        <f>D62-E62-F62+G62+H62+I62</f>
        <v>92980.340759999992</v>
      </c>
      <c r="K62" s="15">
        <f>J62-G62</f>
        <v>84470.068759999995</v>
      </c>
    </row>
    <row r="63" spans="1:11">
      <c r="A63" s="24" t="s">
        <v>2</v>
      </c>
      <c r="B63" s="18" t="s">
        <v>35</v>
      </c>
      <c r="C63" s="27" t="s">
        <v>33</v>
      </c>
      <c r="D63" s="130">
        <v>78847</v>
      </c>
      <c r="E63" s="17">
        <v>0</v>
      </c>
      <c r="F63" s="17">
        <v>0</v>
      </c>
      <c r="G63" s="5">
        <f t="shared" si="16"/>
        <v>8121.2410000000009</v>
      </c>
      <c r="H63" s="36">
        <v>1383.48</v>
      </c>
      <c r="I63" s="5">
        <f t="shared" si="17"/>
        <v>441.75860499999999</v>
      </c>
      <c r="J63" s="6">
        <f t="shared" si="18"/>
        <v>88793.479604999986</v>
      </c>
      <c r="K63" s="15">
        <f t="shared" si="19"/>
        <v>80672.238604999991</v>
      </c>
    </row>
    <row r="64" spans="1:11">
      <c r="A64" s="24" t="s">
        <v>2</v>
      </c>
      <c r="B64" s="18" t="s">
        <v>37</v>
      </c>
      <c r="C64" s="27" t="s">
        <v>33</v>
      </c>
      <c r="D64" s="130">
        <v>78847</v>
      </c>
      <c r="E64" s="17">
        <v>0</v>
      </c>
      <c r="F64" s="17">
        <v>0</v>
      </c>
      <c r="G64" s="5">
        <f t="shared" si="16"/>
        <v>8121.2410000000009</v>
      </c>
      <c r="H64" s="36">
        <v>1383.48</v>
      </c>
      <c r="I64" s="5">
        <f t="shared" si="17"/>
        <v>441.75860499999999</v>
      </c>
      <c r="J64" s="6">
        <f t="shared" si="18"/>
        <v>88793.479604999986</v>
      </c>
      <c r="K64" s="15">
        <f t="shared" si="19"/>
        <v>80672.238604999991</v>
      </c>
    </row>
    <row r="65" spans="1:11" ht="13.5" thickBot="1">
      <c r="A65" s="56" t="s">
        <v>2</v>
      </c>
      <c r="B65" s="25" t="s">
        <v>38</v>
      </c>
      <c r="C65" s="28" t="s">
        <v>33</v>
      </c>
      <c r="D65" s="130">
        <v>77902</v>
      </c>
      <c r="E65" s="26">
        <v>0</v>
      </c>
      <c r="F65" s="26">
        <v>0</v>
      </c>
      <c r="G65" s="22">
        <f t="shared" si="16"/>
        <v>8023.9060000000009</v>
      </c>
      <c r="H65" s="22">
        <v>1383.48</v>
      </c>
      <c r="I65" s="22">
        <f t="shared" si="17"/>
        <v>436.54692999999997</v>
      </c>
      <c r="J65" s="32">
        <f t="shared" si="18"/>
        <v>87745.932929999995</v>
      </c>
      <c r="K65" s="23">
        <f t="shared" si="19"/>
        <v>79722.026929999993</v>
      </c>
    </row>
    <row r="67" spans="1:11" ht="13.5">
      <c r="A67" s="60"/>
    </row>
  </sheetData>
  <sheetProtection formatCells="0" formatColumns="0" formatRows="0" insertColumns="0" deleteColumns="0" deleteRows="0"/>
  <mergeCells count="15">
    <mergeCell ref="B5:K5"/>
    <mergeCell ref="A6:K6"/>
    <mergeCell ref="A1:L1"/>
    <mergeCell ref="A2:L2"/>
    <mergeCell ref="B3:K3"/>
    <mergeCell ref="B4:K4"/>
    <mergeCell ref="A56:B56"/>
    <mergeCell ref="A9:K9"/>
    <mergeCell ref="A10:I10"/>
    <mergeCell ref="A11:B11"/>
    <mergeCell ref="A30:J30"/>
    <mergeCell ref="L9:N10"/>
    <mergeCell ref="L31:N32"/>
    <mergeCell ref="A31:B31"/>
    <mergeCell ref="A55:J55"/>
  </mergeCells>
  <phoneticPr fontId="2" type="noConversion"/>
  <pageMargins left="0.511811023622047" right="0.511811023622047" top="0.734251969" bottom="0.261811024" header="0.511811023622047" footer="0.511811023622047"/>
  <pageSetup paperSize="9" scale="5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7"/>
  <sheetViews>
    <sheetView zoomScaleNormal="115" workbookViewId="0">
      <selection activeCell="D20" sqref="D20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4" max="14" width="9.42578125" bestFit="1" customWidth="1"/>
  </cols>
  <sheetData>
    <row r="1" spans="1:14" ht="23.25">
      <c r="A1" s="184" t="s">
        <v>137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96"/>
      <c r="M1" s="96"/>
      <c r="N1" s="1"/>
    </row>
    <row r="2" spans="1:14" ht="16.5">
      <c r="A2" s="186" t="s">
        <v>132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97"/>
      <c r="N2" s="98"/>
    </row>
    <row r="3" spans="1:14" ht="15">
      <c r="A3" s="105"/>
      <c r="B3" s="181" t="s">
        <v>133</v>
      </c>
      <c r="C3" s="181"/>
      <c r="D3" s="181"/>
      <c r="E3" s="181"/>
      <c r="F3" s="181"/>
      <c r="G3" s="181"/>
      <c r="H3" s="181"/>
      <c r="I3" s="181"/>
      <c r="J3" s="181"/>
      <c r="K3" s="181"/>
      <c r="L3" s="97"/>
      <c r="M3" s="97"/>
      <c r="N3" s="98"/>
    </row>
    <row r="4" spans="1:14" ht="15">
      <c r="A4" s="105"/>
      <c r="B4" s="181" t="s">
        <v>134</v>
      </c>
      <c r="C4" s="181"/>
      <c r="D4" s="181"/>
      <c r="E4" s="181"/>
      <c r="F4" s="181"/>
      <c r="G4" s="181"/>
      <c r="H4" s="181"/>
      <c r="I4" s="181"/>
      <c r="J4" s="181"/>
      <c r="K4" s="181"/>
      <c r="L4" s="97"/>
      <c r="M4" s="97"/>
      <c r="N4" s="98"/>
    </row>
    <row r="5" spans="1:14" ht="15">
      <c r="A5" s="105"/>
      <c r="B5" s="181" t="s">
        <v>135</v>
      </c>
      <c r="C5" s="181"/>
      <c r="D5" s="181"/>
      <c r="E5" s="181"/>
      <c r="F5" s="181"/>
      <c r="G5" s="181"/>
      <c r="H5" s="181"/>
      <c r="I5" s="181"/>
      <c r="J5" s="181"/>
      <c r="K5" s="181"/>
      <c r="L5" s="97"/>
      <c r="M5" s="97"/>
      <c r="N5" s="98"/>
    </row>
    <row r="6" spans="1:14" ht="18.75" thickBot="1">
      <c r="A6" s="182" t="s">
        <v>136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2"/>
      <c r="M6" s="2"/>
      <c r="N6" s="31"/>
    </row>
    <row r="8" spans="1:14" ht="13.5" thickBot="1"/>
    <row r="9" spans="1:14" ht="16.5" thickBot="1">
      <c r="A9" s="173" t="s">
        <v>183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67" t="s">
        <v>93</v>
      </c>
      <c r="M9" s="168"/>
      <c r="N9" s="169"/>
    </row>
    <row r="10" spans="1:14" ht="16.5" thickBot="1">
      <c r="A10" s="178" t="s">
        <v>31</v>
      </c>
      <c r="B10" s="179"/>
      <c r="C10" s="179"/>
      <c r="D10" s="179"/>
      <c r="E10" s="179"/>
      <c r="F10" s="179"/>
      <c r="G10" s="179"/>
      <c r="H10" s="179"/>
      <c r="I10" s="180"/>
      <c r="J10" s="29"/>
      <c r="K10" s="1"/>
      <c r="L10" s="170"/>
      <c r="M10" s="171"/>
      <c r="N10" s="172"/>
    </row>
    <row r="11" spans="1:14" ht="17.25" thickBot="1">
      <c r="A11" s="164" t="s">
        <v>15</v>
      </c>
      <c r="B11" s="165"/>
      <c r="C11" s="39" t="s">
        <v>8</v>
      </c>
      <c r="D11" s="40" t="s">
        <v>0</v>
      </c>
      <c r="E11" s="40" t="s">
        <v>80</v>
      </c>
      <c r="F11" s="40" t="s">
        <v>16</v>
      </c>
      <c r="G11" s="40" t="s">
        <v>17</v>
      </c>
      <c r="H11" s="40" t="s">
        <v>19</v>
      </c>
      <c r="I11" s="40" t="s">
        <v>18</v>
      </c>
      <c r="J11" s="39" t="s">
        <v>1</v>
      </c>
      <c r="K11" s="41" t="s">
        <v>79</v>
      </c>
      <c r="L11" s="77" t="s">
        <v>95</v>
      </c>
      <c r="M11" s="78"/>
      <c r="N11" s="79">
        <v>300</v>
      </c>
    </row>
    <row r="12" spans="1:14" ht="16.5">
      <c r="A12" s="46" t="s">
        <v>20</v>
      </c>
      <c r="B12" s="47" t="s">
        <v>165</v>
      </c>
      <c r="C12" s="48">
        <v>11</v>
      </c>
      <c r="D12" s="153">
        <v>82941</v>
      </c>
      <c r="E12" s="49">
        <v>0</v>
      </c>
      <c r="F12" s="49">
        <v>700</v>
      </c>
      <c r="G12" s="49">
        <f>(D12-E12-F12)*10.3%</f>
        <v>8470.8230000000003</v>
      </c>
      <c r="H12" s="49">
        <v>1838.05</v>
      </c>
      <c r="I12" s="49">
        <f>(D12-E12-F12+G12+H12)*0.5%</f>
        <v>462.74936500000007</v>
      </c>
      <c r="J12" s="50">
        <f>D12-E12-F12+G12+H12+I12</f>
        <v>93012.622365000003</v>
      </c>
      <c r="K12" s="51">
        <f>J12-G12</f>
        <v>84541.799364999999</v>
      </c>
      <c r="L12" s="81" t="s">
        <v>97</v>
      </c>
      <c r="M12" s="81"/>
      <c r="N12" s="82">
        <v>400</v>
      </c>
    </row>
    <row r="13" spans="1:14" ht="16.5">
      <c r="A13" s="13" t="s">
        <v>20</v>
      </c>
      <c r="B13" s="4" t="s">
        <v>161</v>
      </c>
      <c r="C13" s="27" t="s">
        <v>164</v>
      </c>
      <c r="D13" s="125">
        <v>82145</v>
      </c>
      <c r="E13" s="5">
        <v>0</v>
      </c>
      <c r="F13" s="36">
        <v>700</v>
      </c>
      <c r="G13" s="36">
        <f>(D13-E13-F13)*10.3%</f>
        <v>8388.8350000000009</v>
      </c>
      <c r="H13" s="36">
        <v>1838.05</v>
      </c>
      <c r="I13" s="5">
        <f>(D13-E13-F13+G13+H13)*0.5%</f>
        <v>458.35942500000004</v>
      </c>
      <c r="J13" s="6">
        <f>D13-E13-F13+G13+H13+I13</f>
        <v>92130.244425000012</v>
      </c>
      <c r="K13" s="15">
        <f>J13-G13</f>
        <v>83741.409425000005</v>
      </c>
      <c r="L13" s="81" t="s">
        <v>99</v>
      </c>
      <c r="M13" s="81"/>
      <c r="N13" s="82">
        <v>500</v>
      </c>
    </row>
    <row r="14" spans="1:14" ht="16.5">
      <c r="A14" s="13" t="s">
        <v>20</v>
      </c>
      <c r="B14" s="4" t="s">
        <v>24</v>
      </c>
      <c r="C14" s="27">
        <v>6</v>
      </c>
      <c r="D14" s="125">
        <v>81946</v>
      </c>
      <c r="E14" s="5">
        <v>0</v>
      </c>
      <c r="F14" s="36">
        <v>700</v>
      </c>
      <c r="G14" s="36">
        <f>(D14-E14-F14)*10.3%</f>
        <v>8368.3380000000016</v>
      </c>
      <c r="H14" s="36">
        <v>1838.05</v>
      </c>
      <c r="I14" s="5">
        <f>(D14-E14-F14+G14+H14)*0.5%</f>
        <v>457.26194000000004</v>
      </c>
      <c r="J14" s="6">
        <f>D14-E14-F14+G14+H14+I14</f>
        <v>91909.649940000003</v>
      </c>
      <c r="K14" s="15">
        <f>J14-G14</f>
        <v>83541.31194</v>
      </c>
      <c r="L14" s="81" t="s">
        <v>101</v>
      </c>
      <c r="M14" s="81"/>
      <c r="N14" s="82">
        <v>600</v>
      </c>
    </row>
    <row r="15" spans="1:14" ht="16.5">
      <c r="A15" s="13" t="s">
        <v>20</v>
      </c>
      <c r="B15" s="4" t="s">
        <v>25</v>
      </c>
      <c r="C15" s="27">
        <v>3</v>
      </c>
      <c r="D15" s="125">
        <v>82543</v>
      </c>
      <c r="E15" s="5">
        <v>0</v>
      </c>
      <c r="F15" s="36">
        <v>700</v>
      </c>
      <c r="G15" s="36">
        <f>(D15-E15-F15)*10.3%</f>
        <v>8429.8290000000015</v>
      </c>
      <c r="H15" s="36">
        <v>1838.05</v>
      </c>
      <c r="I15" s="5">
        <f>(D15-E15-F15+G15+H15)*0.5%</f>
        <v>460.554395</v>
      </c>
      <c r="J15" s="6">
        <f>D15-E15-F15+G15+H15+I15</f>
        <v>92571.433395</v>
      </c>
      <c r="K15" s="15">
        <f>J15-G15</f>
        <v>84141.604395000002</v>
      </c>
      <c r="L15" s="81" t="s">
        <v>103</v>
      </c>
      <c r="M15" s="81"/>
      <c r="N15" s="82">
        <v>700</v>
      </c>
    </row>
    <row r="16" spans="1:14" ht="16.5">
      <c r="A16" s="13" t="s">
        <v>7</v>
      </c>
      <c r="B16" s="4" t="s">
        <v>21</v>
      </c>
      <c r="C16" s="27">
        <v>3</v>
      </c>
      <c r="D16" s="125">
        <v>86822</v>
      </c>
      <c r="E16" s="5">
        <v>3000</v>
      </c>
      <c r="F16" s="36">
        <v>700</v>
      </c>
      <c r="G16" s="36">
        <f t="shared" ref="G16:G26" si="0">(D16-E16-F16)*10.3%</f>
        <v>8561.5660000000007</v>
      </c>
      <c r="H16" s="36">
        <v>1838.05</v>
      </c>
      <c r="I16" s="5">
        <f t="shared" ref="I16:I26" si="1">(D16-E16-F16+G16+H16)*0.5%</f>
        <v>467.60808000000003</v>
      </c>
      <c r="J16" s="6">
        <f t="shared" ref="J16:J26" si="2">D16-E16-F16+G16+H16+I16</f>
        <v>93989.224080000015</v>
      </c>
      <c r="K16" s="15">
        <f t="shared" ref="K16:K26" si="3">J16-G16</f>
        <v>85427.658080000008</v>
      </c>
      <c r="L16" s="81" t="s">
        <v>105</v>
      </c>
      <c r="M16" s="81"/>
      <c r="N16" s="82">
        <v>800</v>
      </c>
    </row>
    <row r="17" spans="1:14" ht="16.5">
      <c r="A17" s="13" t="s">
        <v>22</v>
      </c>
      <c r="B17" s="4" t="s">
        <v>23</v>
      </c>
      <c r="C17" s="27">
        <v>11</v>
      </c>
      <c r="D17" s="125">
        <v>84235</v>
      </c>
      <c r="E17" s="5">
        <v>0</v>
      </c>
      <c r="F17" s="5">
        <v>700</v>
      </c>
      <c r="G17" s="36">
        <f t="shared" si="0"/>
        <v>8604.1050000000014</v>
      </c>
      <c r="H17" s="36">
        <v>1838.05</v>
      </c>
      <c r="I17" s="5">
        <f t="shared" si="1"/>
        <v>469.88577500000002</v>
      </c>
      <c r="J17" s="6">
        <f t="shared" si="2"/>
        <v>94447.040775000001</v>
      </c>
      <c r="K17" s="15">
        <f t="shared" si="3"/>
        <v>85842.935775000005</v>
      </c>
      <c r="L17" s="81" t="s">
        <v>107</v>
      </c>
      <c r="M17" s="81"/>
      <c r="N17" s="82">
        <v>900</v>
      </c>
    </row>
    <row r="18" spans="1:14">
      <c r="A18" s="13" t="s">
        <v>114</v>
      </c>
      <c r="B18" s="4" t="s">
        <v>111</v>
      </c>
      <c r="C18" s="27">
        <v>12</v>
      </c>
      <c r="D18" s="125">
        <v>88463</v>
      </c>
      <c r="E18" s="5">
        <v>0</v>
      </c>
      <c r="F18" s="36">
        <v>700</v>
      </c>
      <c r="G18" s="36">
        <f t="shared" si="0"/>
        <v>9039.5889999999999</v>
      </c>
      <c r="H18" s="36">
        <v>1838.05</v>
      </c>
      <c r="I18" s="5">
        <f t="shared" si="1"/>
        <v>493.20319500000005</v>
      </c>
      <c r="J18" s="6">
        <f t="shared" si="2"/>
        <v>99133.842195000005</v>
      </c>
      <c r="K18" s="15">
        <f t="shared" si="3"/>
        <v>90094.253194999998</v>
      </c>
    </row>
    <row r="19" spans="1:14" ht="16.5">
      <c r="A19" s="13" t="s">
        <v>157</v>
      </c>
      <c r="B19" s="4" t="s">
        <v>156</v>
      </c>
      <c r="C19" s="27">
        <v>1.9</v>
      </c>
      <c r="D19" s="125">
        <v>88463</v>
      </c>
      <c r="E19" s="5">
        <v>0</v>
      </c>
      <c r="F19" s="36">
        <v>700</v>
      </c>
      <c r="G19" s="36">
        <f t="shared" si="0"/>
        <v>9039.5889999999999</v>
      </c>
      <c r="H19" s="36">
        <v>1838.05</v>
      </c>
      <c r="I19" s="5">
        <f t="shared" si="1"/>
        <v>493.20319500000005</v>
      </c>
      <c r="J19" s="6">
        <f t="shared" si="2"/>
        <v>99133.842195000005</v>
      </c>
      <c r="K19" s="15">
        <f t="shared" si="3"/>
        <v>90094.253194999998</v>
      </c>
      <c r="L19" s="86"/>
      <c r="M19" s="86"/>
      <c r="N19" s="87"/>
    </row>
    <row r="20" spans="1:14" ht="16.5">
      <c r="A20" s="13" t="s">
        <v>114</v>
      </c>
      <c r="B20" s="4" t="s">
        <v>159</v>
      </c>
      <c r="C20" s="27"/>
      <c r="D20" s="125">
        <v>85279</v>
      </c>
      <c r="E20" s="5">
        <v>0</v>
      </c>
      <c r="F20" s="36">
        <v>700</v>
      </c>
      <c r="G20" s="36">
        <f>(D20-E20-F20)*10.3%</f>
        <v>8711.6370000000006</v>
      </c>
      <c r="H20" s="36">
        <v>1838.05</v>
      </c>
      <c r="I20" s="5">
        <f>(D20-E20-F20+G20+H20)*0.5%</f>
        <v>475.64343500000001</v>
      </c>
      <c r="J20" s="6">
        <f>D20-E20-F20+G20+H20+I20</f>
        <v>95604.330435000011</v>
      </c>
      <c r="K20" s="15">
        <f>J20-G20</f>
        <v>86892.693435000008</v>
      </c>
      <c r="L20" s="86"/>
      <c r="M20" s="86"/>
      <c r="N20" s="87"/>
    </row>
    <row r="21" spans="1:14" ht="16.5">
      <c r="A21" s="13" t="s">
        <v>168</v>
      </c>
      <c r="B21" s="4" t="s">
        <v>167</v>
      </c>
      <c r="C21" s="27">
        <v>12</v>
      </c>
      <c r="D21" s="125">
        <v>87090</v>
      </c>
      <c r="E21" s="5">
        <v>0</v>
      </c>
      <c r="F21" s="36">
        <v>700</v>
      </c>
      <c r="G21" s="36">
        <f>(D21-E21-F21)*10.3%</f>
        <v>8898.17</v>
      </c>
      <c r="H21" s="36">
        <v>1838.05</v>
      </c>
      <c r="I21" s="5">
        <f>(D21-E21-F21+G21+H21)*0.5%</f>
        <v>485.6311</v>
      </c>
      <c r="J21" s="6">
        <f>D21-E21-F21+G21+H21+I21</f>
        <v>97611.8511</v>
      </c>
      <c r="K21" s="15">
        <f>J21-G21</f>
        <v>88713.681100000002</v>
      </c>
      <c r="L21" s="19"/>
      <c r="M21" s="86"/>
      <c r="N21" s="87"/>
    </row>
    <row r="22" spans="1:14" ht="16.5">
      <c r="A22" s="13" t="s">
        <v>168</v>
      </c>
      <c r="B22" s="4" t="s">
        <v>169</v>
      </c>
      <c r="C22" s="27">
        <v>12</v>
      </c>
      <c r="D22" s="125">
        <v>87468</v>
      </c>
      <c r="E22" s="5">
        <v>0</v>
      </c>
      <c r="F22" s="36">
        <v>700</v>
      </c>
      <c r="G22" s="36">
        <f>(D22-E22-F22)*10.3%</f>
        <v>8937.1040000000012</v>
      </c>
      <c r="H22" s="36">
        <v>1838.05</v>
      </c>
      <c r="I22" s="5">
        <f>(D22-E22-F22+G22+H22)*0.5%</f>
        <v>487.71577000000008</v>
      </c>
      <c r="J22" s="6">
        <f>D22-E22-F22+G22+H22+I22</f>
        <v>98030.869770000005</v>
      </c>
      <c r="K22" s="15">
        <f>J22-G22</f>
        <v>89093.765769999998</v>
      </c>
      <c r="L22" s="86"/>
      <c r="M22" s="86"/>
      <c r="N22" s="87"/>
    </row>
    <row r="23" spans="1:14" ht="16.5">
      <c r="A23" s="93" t="s">
        <v>128</v>
      </c>
      <c r="B23" s="4" t="s">
        <v>129</v>
      </c>
      <c r="C23" s="27">
        <v>3</v>
      </c>
      <c r="D23" s="125">
        <v>86871</v>
      </c>
      <c r="E23" s="5">
        <v>0</v>
      </c>
      <c r="F23" s="36">
        <v>700</v>
      </c>
      <c r="G23" s="36">
        <f t="shared" si="0"/>
        <v>8875.6130000000012</v>
      </c>
      <c r="H23" s="36">
        <v>1838.05</v>
      </c>
      <c r="I23" s="5">
        <f t="shared" si="1"/>
        <v>484.423315</v>
      </c>
      <c r="J23" s="6">
        <f t="shared" si="2"/>
        <v>97369.086314999993</v>
      </c>
      <c r="K23" s="15">
        <f t="shared" si="3"/>
        <v>88493.473314999996</v>
      </c>
      <c r="L23" s="86"/>
      <c r="M23" s="86"/>
      <c r="N23" s="87"/>
    </row>
    <row r="24" spans="1:14" ht="16.5">
      <c r="A24" s="93" t="s">
        <v>131</v>
      </c>
      <c r="B24" s="4" t="s">
        <v>140</v>
      </c>
      <c r="C24" s="27">
        <v>8</v>
      </c>
      <c r="D24" s="125">
        <v>89408</v>
      </c>
      <c r="E24" s="5">
        <v>0</v>
      </c>
      <c r="F24" s="36">
        <v>700</v>
      </c>
      <c r="G24" s="36">
        <f t="shared" si="0"/>
        <v>9136.9240000000009</v>
      </c>
      <c r="H24" s="36">
        <v>1838.05</v>
      </c>
      <c r="I24" s="5">
        <f t="shared" si="1"/>
        <v>498.41487000000001</v>
      </c>
      <c r="J24" s="6">
        <f t="shared" si="2"/>
        <v>100181.38887</v>
      </c>
      <c r="K24" s="15">
        <f t="shared" si="3"/>
        <v>91044.464869999996</v>
      </c>
      <c r="L24" s="86"/>
      <c r="M24" s="86"/>
      <c r="N24" s="87"/>
    </row>
    <row r="25" spans="1:14" ht="16.5">
      <c r="A25" s="93" t="s">
        <v>131</v>
      </c>
      <c r="B25" s="4" t="s">
        <v>166</v>
      </c>
      <c r="C25" s="27"/>
      <c r="D25" s="125">
        <v>85129</v>
      </c>
      <c r="E25" s="5">
        <v>0</v>
      </c>
      <c r="F25" s="36">
        <v>700</v>
      </c>
      <c r="G25" s="36">
        <f>(D25-E25-F25)*10.3%</f>
        <v>8696.1869999999999</v>
      </c>
      <c r="H25" s="36">
        <v>1838.05</v>
      </c>
      <c r="I25" s="5">
        <f>(D25-E25-F25+G25+H25)*0.5%</f>
        <v>474.81618500000008</v>
      </c>
      <c r="J25" s="6">
        <f>D25-E25-F25+G25+H25+I25</f>
        <v>95438.053185000012</v>
      </c>
      <c r="K25" s="15">
        <f>J25-G25</f>
        <v>86741.866185000006</v>
      </c>
      <c r="L25" s="86"/>
      <c r="M25" s="86"/>
      <c r="N25" s="87"/>
    </row>
    <row r="26" spans="1:14" ht="16.5">
      <c r="A26" s="93" t="s">
        <v>160</v>
      </c>
      <c r="B26" s="4" t="s">
        <v>162</v>
      </c>
      <c r="C26" s="27" t="s">
        <v>163</v>
      </c>
      <c r="D26" s="125">
        <v>83835</v>
      </c>
      <c r="E26" s="5">
        <v>0</v>
      </c>
      <c r="F26" s="36">
        <v>700</v>
      </c>
      <c r="G26" s="36">
        <f t="shared" si="0"/>
        <v>8562.9050000000007</v>
      </c>
      <c r="H26" s="36">
        <v>1838.05</v>
      </c>
      <c r="I26" s="5">
        <f t="shared" si="1"/>
        <v>467.67977500000001</v>
      </c>
      <c r="J26" s="6">
        <f t="shared" si="2"/>
        <v>94003.634774999999</v>
      </c>
      <c r="K26" s="15">
        <f t="shared" si="3"/>
        <v>85440.729775</v>
      </c>
      <c r="L26" s="86"/>
      <c r="M26" s="86"/>
      <c r="N26" s="87"/>
    </row>
    <row r="27" spans="1:14">
      <c r="A27" s="13" t="s">
        <v>2</v>
      </c>
      <c r="B27" s="4" t="s">
        <v>117</v>
      </c>
      <c r="C27" s="27" t="s">
        <v>33</v>
      </c>
      <c r="D27" s="125">
        <v>78663</v>
      </c>
      <c r="E27" s="5">
        <v>0</v>
      </c>
      <c r="F27" s="5">
        <v>0</v>
      </c>
      <c r="G27" s="36">
        <f>(D27-E27-F27)*10.3%</f>
        <v>8102.2890000000007</v>
      </c>
      <c r="H27" s="36">
        <v>1838.05</v>
      </c>
      <c r="I27" s="5">
        <f>(D27-E27-F27+G27+H27)*0.5%</f>
        <v>443.01669500000003</v>
      </c>
      <c r="J27" s="6">
        <f>D27-E27-F27+G27+H27+I27</f>
        <v>89046.355695000006</v>
      </c>
      <c r="K27" s="15">
        <f>J27-G27</f>
        <v>80944.066695000001</v>
      </c>
    </row>
    <row r="28" spans="1:14" ht="13.5" thickBot="1">
      <c r="A28" s="20" t="s">
        <v>2</v>
      </c>
      <c r="B28" s="21" t="s">
        <v>118</v>
      </c>
      <c r="C28" s="28" t="s">
        <v>33</v>
      </c>
      <c r="D28" s="128">
        <v>78165</v>
      </c>
      <c r="E28" s="22">
        <v>0</v>
      </c>
      <c r="F28" s="22">
        <v>0</v>
      </c>
      <c r="G28" s="22">
        <f>(D28-E28-F28)*10.3%</f>
        <v>8050.9950000000008</v>
      </c>
      <c r="H28" s="22">
        <v>1838.05</v>
      </c>
      <c r="I28" s="22">
        <f>(D28-E28-F28+G28+H28)*0.5%</f>
        <v>440.27022499999998</v>
      </c>
      <c r="J28" s="32">
        <f>D28-E28-F28+G28+H28+I28</f>
        <v>88494.315224999998</v>
      </c>
      <c r="K28" s="23">
        <f>J28-G28</f>
        <v>80443.320225000003</v>
      </c>
    </row>
    <row r="29" spans="1:14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166" t="s">
        <v>26</v>
      </c>
      <c r="B30" s="166"/>
      <c r="C30" s="166"/>
      <c r="D30" s="166"/>
      <c r="E30" s="166"/>
      <c r="F30" s="166"/>
      <c r="G30" s="166"/>
      <c r="H30" s="166"/>
      <c r="I30" s="166"/>
      <c r="J30" s="166"/>
      <c r="K30" s="70"/>
    </row>
    <row r="31" spans="1:14">
      <c r="A31" s="192" t="s">
        <v>15</v>
      </c>
      <c r="B31" s="193"/>
      <c r="C31" s="42" t="s">
        <v>8</v>
      </c>
      <c r="D31" s="43" t="s">
        <v>0</v>
      </c>
      <c r="E31" s="43" t="s">
        <v>80</v>
      </c>
      <c r="F31" s="43" t="s">
        <v>16</v>
      </c>
      <c r="G31" s="43" t="s">
        <v>17</v>
      </c>
      <c r="H31" s="43" t="s">
        <v>19</v>
      </c>
      <c r="I31" s="43" t="s">
        <v>18</v>
      </c>
      <c r="J31" s="44" t="s">
        <v>1</v>
      </c>
      <c r="K31" s="45" t="s">
        <v>79</v>
      </c>
      <c r="L31" s="167" t="s">
        <v>94</v>
      </c>
      <c r="M31" s="168"/>
      <c r="N31" s="169"/>
    </row>
    <row r="32" spans="1:14" ht="13.5" thickBot="1">
      <c r="A32" s="90" t="s">
        <v>7</v>
      </c>
      <c r="B32" s="4" t="s">
        <v>27</v>
      </c>
      <c r="C32" s="27">
        <v>0.9</v>
      </c>
      <c r="D32" s="125">
        <v>84313</v>
      </c>
      <c r="E32" s="5">
        <v>3000</v>
      </c>
      <c r="F32" s="5">
        <v>700</v>
      </c>
      <c r="G32" s="5">
        <f t="shared" ref="G32:G53" si="4">(D32-E32-F32)*10.3%</f>
        <v>8303.139000000001</v>
      </c>
      <c r="H32" s="5">
        <v>1838.05</v>
      </c>
      <c r="I32" s="5">
        <f t="shared" ref="I32:I53" si="5">(D32-E32-F32+G32+H32)*0.5%</f>
        <v>453.77094499999998</v>
      </c>
      <c r="J32" s="6">
        <f t="shared" ref="J32:J53" si="6">D32-E32-F32+G32+H32+I32</f>
        <v>91207.959944999995</v>
      </c>
      <c r="K32" s="6">
        <f t="shared" ref="K32:K53" si="7">J32-G32</f>
        <v>82904.820944999999</v>
      </c>
      <c r="L32" s="171"/>
      <c r="M32" s="171"/>
      <c r="N32" s="172"/>
    </row>
    <row r="33" spans="1:14" ht="16.5">
      <c r="A33" s="90" t="s">
        <v>171</v>
      </c>
      <c r="B33" s="4" t="s">
        <v>170</v>
      </c>
      <c r="C33" s="27">
        <v>1</v>
      </c>
      <c r="D33" s="125">
        <v>81430</v>
      </c>
      <c r="E33" s="5">
        <v>0</v>
      </c>
      <c r="F33" s="5">
        <v>700</v>
      </c>
      <c r="G33" s="5">
        <f>(D33-E33-F33)*10.3%</f>
        <v>8315.19</v>
      </c>
      <c r="H33" s="5">
        <v>1838.05</v>
      </c>
      <c r="I33" s="5">
        <f>(D33-E33-F33+G33+H33)*0.5%</f>
        <v>454.41620000000006</v>
      </c>
      <c r="J33" s="6">
        <f>D33-E33-F33+G33+H33+I33</f>
        <v>91337.656200000012</v>
      </c>
      <c r="K33" s="6">
        <f>J33-G33</f>
        <v>83022.46620000001</v>
      </c>
      <c r="L33" s="78" t="s">
        <v>96</v>
      </c>
      <c r="M33" s="78"/>
      <c r="N33" s="79">
        <v>300</v>
      </c>
    </row>
    <row r="34" spans="1:14" ht="16.5">
      <c r="A34" s="90" t="s">
        <v>174</v>
      </c>
      <c r="B34" s="34" t="s">
        <v>172</v>
      </c>
      <c r="C34" s="35">
        <v>1.2</v>
      </c>
      <c r="D34" s="125">
        <v>81030</v>
      </c>
      <c r="E34" s="125">
        <v>0</v>
      </c>
      <c r="F34" s="125">
        <v>700</v>
      </c>
      <c r="G34" s="125">
        <f>(D34-E34-F34)*10.3%</f>
        <v>8273.99</v>
      </c>
      <c r="H34" s="125">
        <v>1838.05</v>
      </c>
      <c r="I34" s="125">
        <f>(D34-E34-F34+G34+H34)*0.5%</f>
        <v>452.21020000000004</v>
      </c>
      <c r="J34" s="156">
        <f>D34-E34-F34+G34+H34+I34</f>
        <v>90894.250200000009</v>
      </c>
      <c r="K34" s="156">
        <f>J34-G34</f>
        <v>82620.260200000004</v>
      </c>
      <c r="L34" s="81" t="s">
        <v>98</v>
      </c>
      <c r="M34" s="81"/>
      <c r="N34" s="82">
        <v>400</v>
      </c>
    </row>
    <row r="35" spans="1:14" ht="16.5">
      <c r="A35" s="94" t="s">
        <v>6</v>
      </c>
      <c r="B35" s="9" t="s">
        <v>12</v>
      </c>
      <c r="C35" s="27">
        <v>8</v>
      </c>
      <c r="D35" s="125">
        <v>80533</v>
      </c>
      <c r="E35" s="5">
        <v>0</v>
      </c>
      <c r="F35" s="5">
        <v>700</v>
      </c>
      <c r="G35" s="5">
        <f t="shared" si="4"/>
        <v>8222.7990000000009</v>
      </c>
      <c r="H35" s="5">
        <v>1838.05</v>
      </c>
      <c r="I35" s="5">
        <f t="shared" si="5"/>
        <v>449.469245</v>
      </c>
      <c r="J35" s="6">
        <f t="shared" si="6"/>
        <v>90343.318245000002</v>
      </c>
      <c r="K35" s="6">
        <f t="shared" si="7"/>
        <v>82120.519245000003</v>
      </c>
      <c r="L35" s="81" t="s">
        <v>100</v>
      </c>
      <c r="M35" s="81"/>
      <c r="N35" s="82">
        <v>500</v>
      </c>
    </row>
    <row r="36" spans="1:14" ht="16.5">
      <c r="A36" s="94" t="s">
        <v>6</v>
      </c>
      <c r="B36" s="9" t="s">
        <v>177</v>
      </c>
      <c r="C36" s="27">
        <v>8</v>
      </c>
      <c r="D36" s="125">
        <v>82026</v>
      </c>
      <c r="E36" s="5">
        <v>0</v>
      </c>
      <c r="F36" s="5">
        <v>700</v>
      </c>
      <c r="G36" s="5">
        <f t="shared" si="4"/>
        <v>8376.5780000000013</v>
      </c>
      <c r="H36" s="5">
        <v>1838.05</v>
      </c>
      <c r="I36" s="5">
        <f t="shared" si="5"/>
        <v>457.70314000000008</v>
      </c>
      <c r="J36" s="6">
        <f t="shared" si="6"/>
        <v>91998.331140000009</v>
      </c>
      <c r="K36" s="6">
        <f t="shared" si="7"/>
        <v>83621.753140000015</v>
      </c>
      <c r="L36" s="81" t="s">
        <v>102</v>
      </c>
      <c r="M36" s="81"/>
      <c r="N36" s="82">
        <v>600</v>
      </c>
    </row>
    <row r="37" spans="1:14" ht="16.5">
      <c r="A37" s="94" t="s">
        <v>28</v>
      </c>
      <c r="B37" s="9" t="s">
        <v>29</v>
      </c>
      <c r="C37" s="27">
        <v>8</v>
      </c>
      <c r="D37" s="125">
        <v>77837</v>
      </c>
      <c r="E37" s="5">
        <v>0</v>
      </c>
      <c r="F37" s="5">
        <v>700</v>
      </c>
      <c r="G37" s="5">
        <f t="shared" si="4"/>
        <v>7945.1110000000008</v>
      </c>
      <c r="H37" s="5">
        <v>1838.05</v>
      </c>
      <c r="I37" s="5">
        <f t="shared" si="5"/>
        <v>434.60080500000004</v>
      </c>
      <c r="J37" s="6">
        <f t="shared" si="6"/>
        <v>87354.761805000002</v>
      </c>
      <c r="K37" s="6">
        <f t="shared" si="7"/>
        <v>79409.650804999997</v>
      </c>
      <c r="L37" s="81" t="s">
        <v>104</v>
      </c>
      <c r="M37" s="81"/>
      <c r="N37" s="82">
        <v>700</v>
      </c>
    </row>
    <row r="38" spans="1:14" ht="16.5">
      <c r="A38" s="94" t="s">
        <v>28</v>
      </c>
      <c r="B38" s="9" t="s">
        <v>139</v>
      </c>
      <c r="C38" s="27">
        <v>18</v>
      </c>
      <c r="D38" s="125">
        <v>79041</v>
      </c>
      <c r="E38" s="5">
        <v>0</v>
      </c>
      <c r="F38" s="5">
        <v>700</v>
      </c>
      <c r="G38" s="5">
        <f t="shared" si="4"/>
        <v>8069.1230000000005</v>
      </c>
      <c r="H38" s="5">
        <v>1838.05</v>
      </c>
      <c r="I38" s="5">
        <f t="shared" si="5"/>
        <v>441.24086500000004</v>
      </c>
      <c r="J38" s="6">
        <f t="shared" si="6"/>
        <v>88689.41386500001</v>
      </c>
      <c r="K38" s="6">
        <f t="shared" si="7"/>
        <v>80620.290865000003</v>
      </c>
      <c r="L38" s="81" t="s">
        <v>106</v>
      </c>
      <c r="M38" s="81"/>
      <c r="N38" s="82">
        <v>750</v>
      </c>
    </row>
    <row r="39" spans="1:14" ht="16.5">
      <c r="A39" s="94" t="s">
        <v>10</v>
      </c>
      <c r="B39" s="9" t="s">
        <v>9</v>
      </c>
      <c r="C39" s="27">
        <v>1.2</v>
      </c>
      <c r="D39" s="125">
        <v>78821</v>
      </c>
      <c r="E39" s="5">
        <v>0</v>
      </c>
      <c r="F39" s="5">
        <v>700</v>
      </c>
      <c r="G39" s="5">
        <f t="shared" si="4"/>
        <v>8046.4630000000006</v>
      </c>
      <c r="H39" s="5">
        <v>1838.05</v>
      </c>
      <c r="I39" s="5">
        <f t="shared" si="5"/>
        <v>440.02756500000004</v>
      </c>
      <c r="J39" s="6">
        <f t="shared" si="6"/>
        <v>88445.540565000003</v>
      </c>
      <c r="K39" s="6">
        <f t="shared" si="7"/>
        <v>80399.077565</v>
      </c>
      <c r="L39" s="81" t="s">
        <v>108</v>
      </c>
      <c r="M39" s="152"/>
      <c r="N39" s="82">
        <v>800</v>
      </c>
    </row>
    <row r="40" spans="1:14" ht="16.5">
      <c r="A40" s="94" t="s">
        <v>83</v>
      </c>
      <c r="B40" s="9" t="s">
        <v>81</v>
      </c>
      <c r="C40" s="27">
        <v>0.35</v>
      </c>
      <c r="D40" s="125">
        <v>82563</v>
      </c>
      <c r="E40" s="5">
        <v>0</v>
      </c>
      <c r="F40" s="5">
        <v>700</v>
      </c>
      <c r="G40" s="5">
        <f t="shared" si="4"/>
        <v>8431.889000000001</v>
      </c>
      <c r="H40" s="5">
        <v>1838.05</v>
      </c>
      <c r="I40" s="5">
        <f t="shared" si="5"/>
        <v>460.66469499999999</v>
      </c>
      <c r="J40" s="6">
        <f t="shared" si="6"/>
        <v>92593.603694999998</v>
      </c>
      <c r="K40" s="6">
        <f t="shared" si="7"/>
        <v>84161.714695000002</v>
      </c>
      <c r="M40" s="86"/>
    </row>
    <row r="41" spans="1:14">
      <c r="A41" s="94" t="s">
        <v>84</v>
      </c>
      <c r="B41" s="9" t="s">
        <v>82</v>
      </c>
      <c r="C41" s="27">
        <v>0.12</v>
      </c>
      <c r="D41" s="125">
        <v>82245</v>
      </c>
      <c r="E41" s="5">
        <v>0</v>
      </c>
      <c r="F41" s="5">
        <v>700</v>
      </c>
      <c r="G41" s="5">
        <f t="shared" si="4"/>
        <v>8399.1350000000002</v>
      </c>
      <c r="H41" s="5">
        <v>1838.05</v>
      </c>
      <c r="I41" s="5">
        <f t="shared" si="5"/>
        <v>458.91092500000002</v>
      </c>
      <c r="J41" s="6">
        <f t="shared" si="6"/>
        <v>92241.095925000001</v>
      </c>
      <c r="K41" s="6">
        <f t="shared" si="7"/>
        <v>83841.960925000007</v>
      </c>
    </row>
    <row r="42" spans="1:14" ht="16.5">
      <c r="A42" s="94" t="s">
        <v>11</v>
      </c>
      <c r="B42" s="9" t="s">
        <v>39</v>
      </c>
      <c r="C42" s="27">
        <v>0.28000000000000003</v>
      </c>
      <c r="D42" s="125">
        <v>80126</v>
      </c>
      <c r="E42" s="5">
        <v>0</v>
      </c>
      <c r="F42" s="5">
        <v>700</v>
      </c>
      <c r="G42" s="5">
        <f t="shared" si="4"/>
        <v>8180.8780000000006</v>
      </c>
      <c r="H42" s="5">
        <v>1838.05</v>
      </c>
      <c r="I42" s="5">
        <f t="shared" si="5"/>
        <v>447.22464000000002</v>
      </c>
      <c r="J42" s="6">
        <f t="shared" si="6"/>
        <v>89892.15264</v>
      </c>
      <c r="K42" s="6">
        <f t="shared" si="7"/>
        <v>81711.274640000003</v>
      </c>
      <c r="L42" s="86"/>
      <c r="N42" s="87"/>
    </row>
    <row r="43" spans="1:14" ht="16.5">
      <c r="A43" s="94" t="s">
        <v>152</v>
      </c>
      <c r="B43" s="9" t="s">
        <v>153</v>
      </c>
      <c r="C43" s="27">
        <v>0.3</v>
      </c>
      <c r="D43" s="125">
        <v>77449</v>
      </c>
      <c r="E43" s="5">
        <v>0</v>
      </c>
      <c r="F43" s="5">
        <v>700</v>
      </c>
      <c r="G43" s="5">
        <f t="shared" si="4"/>
        <v>7905.1470000000008</v>
      </c>
      <c r="H43" s="5">
        <v>1838.05</v>
      </c>
      <c r="I43" s="5">
        <f t="shared" si="5"/>
        <v>432.46098499999999</v>
      </c>
      <c r="J43" s="6">
        <f t="shared" si="6"/>
        <v>86924.657984999998</v>
      </c>
      <c r="K43" s="6">
        <f t="shared" si="7"/>
        <v>79019.510985000001</v>
      </c>
      <c r="M43" s="86"/>
    </row>
    <row r="44" spans="1:14">
      <c r="A44" s="94" t="s">
        <v>40</v>
      </c>
      <c r="B44" s="9" t="s">
        <v>41</v>
      </c>
      <c r="C44" s="27">
        <v>0.43</v>
      </c>
      <c r="D44" s="125">
        <v>83319</v>
      </c>
      <c r="E44" s="5">
        <v>0</v>
      </c>
      <c r="F44" s="5">
        <v>700</v>
      </c>
      <c r="G44" s="5">
        <f t="shared" si="4"/>
        <v>8509.7570000000014</v>
      </c>
      <c r="H44" s="5">
        <v>1838.05</v>
      </c>
      <c r="I44" s="5">
        <f t="shared" si="5"/>
        <v>464.83403500000003</v>
      </c>
      <c r="J44" s="6">
        <f t="shared" si="6"/>
        <v>93431.641035000008</v>
      </c>
      <c r="K44" s="6">
        <f t="shared" si="7"/>
        <v>84921.88403500001</v>
      </c>
    </row>
    <row r="45" spans="1:14" ht="13.5">
      <c r="A45" s="94" t="s">
        <v>40</v>
      </c>
      <c r="B45" s="9" t="s">
        <v>42</v>
      </c>
      <c r="C45" s="27">
        <v>0.33</v>
      </c>
      <c r="D45" s="125">
        <v>84357</v>
      </c>
      <c r="E45" s="5">
        <v>0</v>
      </c>
      <c r="F45" s="5">
        <v>700</v>
      </c>
      <c r="G45" s="5">
        <f t="shared" si="4"/>
        <v>8616.6710000000003</v>
      </c>
      <c r="H45" s="5">
        <v>1838.05</v>
      </c>
      <c r="I45" s="5">
        <f t="shared" si="5"/>
        <v>470.55860500000006</v>
      </c>
      <c r="J45" s="6">
        <f t="shared" si="6"/>
        <v>94582.279605000003</v>
      </c>
      <c r="K45" s="6">
        <f t="shared" si="7"/>
        <v>85965.608605000001</v>
      </c>
      <c r="M45" s="60" t="s">
        <v>88</v>
      </c>
    </row>
    <row r="46" spans="1:14">
      <c r="A46" s="94" t="s">
        <v>40</v>
      </c>
      <c r="B46" s="9" t="s">
        <v>146</v>
      </c>
      <c r="C46" s="27">
        <v>0.22</v>
      </c>
      <c r="D46" s="125">
        <v>84314</v>
      </c>
      <c r="E46" s="5">
        <v>0</v>
      </c>
      <c r="F46" s="5">
        <v>700</v>
      </c>
      <c r="G46" s="5">
        <f t="shared" si="4"/>
        <v>8612.2420000000002</v>
      </c>
      <c r="H46" s="5">
        <v>1838.05</v>
      </c>
      <c r="I46" s="5">
        <f t="shared" si="5"/>
        <v>470.32146</v>
      </c>
      <c r="J46" s="6">
        <f t="shared" si="6"/>
        <v>94534.613460000008</v>
      </c>
      <c r="K46" s="6">
        <f t="shared" si="7"/>
        <v>85922.371460000009</v>
      </c>
    </row>
    <row r="47" spans="1:14">
      <c r="A47" s="94" t="s">
        <v>40</v>
      </c>
      <c r="B47" s="9" t="s">
        <v>141</v>
      </c>
      <c r="C47" s="27"/>
      <c r="D47" s="125">
        <v>79608</v>
      </c>
      <c r="E47" s="5">
        <v>0</v>
      </c>
      <c r="F47" s="5">
        <v>700</v>
      </c>
      <c r="G47" s="5">
        <f t="shared" si="4"/>
        <v>8127.5240000000003</v>
      </c>
      <c r="H47" s="5">
        <v>1838.05</v>
      </c>
      <c r="I47" s="5">
        <f t="shared" si="5"/>
        <v>444.36787000000004</v>
      </c>
      <c r="J47" s="6">
        <f t="shared" si="6"/>
        <v>89317.94187000001</v>
      </c>
      <c r="K47" s="6">
        <f t="shared" si="7"/>
        <v>81190.417870000005</v>
      </c>
    </row>
    <row r="48" spans="1:14">
      <c r="A48" s="90" t="s">
        <v>40</v>
      </c>
      <c r="B48" s="4" t="s">
        <v>173</v>
      </c>
      <c r="C48" s="27"/>
      <c r="D48" s="125">
        <v>79300</v>
      </c>
      <c r="E48" s="125">
        <v>0</v>
      </c>
      <c r="F48" s="125">
        <v>700</v>
      </c>
      <c r="G48" s="125">
        <f>(D48-E48-F48)*10.3%</f>
        <v>8095.8000000000011</v>
      </c>
      <c r="H48" s="125">
        <v>1838.05</v>
      </c>
      <c r="I48" s="125">
        <f>(D48-E48-F48+G48+H48)*0.5%</f>
        <v>442.66925000000003</v>
      </c>
      <c r="J48" s="156">
        <f>D48-E48-F48+G48+H48+I48</f>
        <v>88976.519250000012</v>
      </c>
      <c r="K48" s="156">
        <f>J48-G48</f>
        <v>80880.719250000009</v>
      </c>
    </row>
    <row r="49" spans="1:22">
      <c r="A49" s="94" t="s">
        <v>2</v>
      </c>
      <c r="B49" s="9" t="s">
        <v>3</v>
      </c>
      <c r="C49" s="27" t="s">
        <v>33</v>
      </c>
      <c r="D49" s="125">
        <v>75856</v>
      </c>
      <c r="E49" s="5">
        <v>0</v>
      </c>
      <c r="F49" s="5">
        <v>0</v>
      </c>
      <c r="G49" s="5">
        <f t="shared" si="4"/>
        <v>7813.1680000000006</v>
      </c>
      <c r="H49" s="5">
        <v>1838.05</v>
      </c>
      <c r="I49" s="5">
        <f t="shared" si="5"/>
        <v>427.53609000000006</v>
      </c>
      <c r="J49" s="6">
        <f t="shared" si="6"/>
        <v>85934.754090000002</v>
      </c>
      <c r="K49" s="6">
        <f t="shared" si="7"/>
        <v>78121.586089999997</v>
      </c>
    </row>
    <row r="50" spans="1:22">
      <c r="A50" s="94" t="s">
        <v>2</v>
      </c>
      <c r="B50" s="9" t="s">
        <v>4</v>
      </c>
      <c r="C50" s="27" t="s">
        <v>33</v>
      </c>
      <c r="D50" s="125">
        <v>74862</v>
      </c>
      <c r="E50" s="5">
        <v>0</v>
      </c>
      <c r="F50" s="5">
        <v>0</v>
      </c>
      <c r="G50" s="5">
        <f t="shared" si="4"/>
        <v>7710.786000000001</v>
      </c>
      <c r="H50" s="5">
        <v>1838.05</v>
      </c>
      <c r="I50" s="5">
        <f t="shared" si="5"/>
        <v>422.05418000000009</v>
      </c>
      <c r="J50" s="6">
        <f t="shared" si="6"/>
        <v>84832.890180000017</v>
      </c>
      <c r="K50" s="6">
        <f t="shared" si="7"/>
        <v>77122.104180000009</v>
      </c>
    </row>
    <row r="51" spans="1:22">
      <c r="A51" s="90" t="s">
        <v>2</v>
      </c>
      <c r="B51" s="4" t="s">
        <v>14</v>
      </c>
      <c r="C51" s="27" t="s">
        <v>33</v>
      </c>
      <c r="D51" s="125">
        <v>75309</v>
      </c>
      <c r="E51" s="5">
        <v>0</v>
      </c>
      <c r="F51" s="5">
        <v>0</v>
      </c>
      <c r="G51" s="5">
        <f t="shared" si="4"/>
        <v>7756.8270000000002</v>
      </c>
      <c r="H51" s="5">
        <v>1838.05</v>
      </c>
      <c r="I51" s="5">
        <f t="shared" si="5"/>
        <v>424.51938500000006</v>
      </c>
      <c r="J51" s="6">
        <f t="shared" si="6"/>
        <v>85328.396385000015</v>
      </c>
      <c r="K51" s="6">
        <f t="shared" si="7"/>
        <v>77571.56938500001</v>
      </c>
    </row>
    <row r="52" spans="1:22">
      <c r="A52" s="94" t="s">
        <v>2</v>
      </c>
      <c r="B52" s="9" t="s">
        <v>5</v>
      </c>
      <c r="C52" s="27" t="s">
        <v>33</v>
      </c>
      <c r="D52" s="125">
        <v>73658</v>
      </c>
      <c r="E52" s="5">
        <v>0</v>
      </c>
      <c r="F52" s="5">
        <v>0</v>
      </c>
      <c r="G52" s="5">
        <f t="shared" si="4"/>
        <v>7586.7740000000003</v>
      </c>
      <c r="H52" s="5">
        <v>1838.05</v>
      </c>
      <c r="I52" s="5">
        <f t="shared" si="5"/>
        <v>415.41412000000003</v>
      </c>
      <c r="J52" s="6">
        <f t="shared" si="6"/>
        <v>83498.238120000009</v>
      </c>
      <c r="K52" s="6">
        <f t="shared" si="7"/>
        <v>75911.464120000004</v>
      </c>
    </row>
    <row r="53" spans="1:22" ht="13.5" thickBot="1">
      <c r="A53" s="52" t="s">
        <v>2</v>
      </c>
      <c r="B53" s="53" t="s">
        <v>34</v>
      </c>
      <c r="C53" s="28" t="s">
        <v>33</v>
      </c>
      <c r="D53" s="126">
        <v>75947</v>
      </c>
      <c r="E53" s="54">
        <v>0</v>
      </c>
      <c r="F53" s="54">
        <v>0</v>
      </c>
      <c r="G53" s="22">
        <f t="shared" si="4"/>
        <v>7822.5410000000011</v>
      </c>
      <c r="H53" s="22">
        <v>1838.05</v>
      </c>
      <c r="I53" s="22">
        <f t="shared" si="5"/>
        <v>428.03795500000001</v>
      </c>
      <c r="J53" s="32">
        <f t="shared" si="6"/>
        <v>86035.628955000007</v>
      </c>
      <c r="K53" s="23">
        <f t="shared" si="7"/>
        <v>78213.08795500001</v>
      </c>
    </row>
    <row r="54" spans="1:22">
      <c r="B54" s="3"/>
      <c r="D54" s="7"/>
      <c r="E54" s="7"/>
      <c r="F54" s="7"/>
      <c r="G54" s="7"/>
      <c r="H54" s="7"/>
      <c r="I54" s="7"/>
      <c r="J54" s="8"/>
    </row>
    <row r="55" spans="1:22" ht="16.5" thickBot="1">
      <c r="A55" s="161" t="s">
        <v>30</v>
      </c>
      <c r="B55" s="162"/>
      <c r="C55" s="162"/>
      <c r="D55" s="162"/>
      <c r="E55" s="162"/>
      <c r="F55" s="162"/>
      <c r="G55" s="162"/>
      <c r="H55" s="162"/>
      <c r="I55" s="162"/>
      <c r="J55" s="163"/>
      <c r="K55" s="70"/>
    </row>
    <row r="56" spans="1:22" ht="13.5" thickBot="1">
      <c r="A56" s="164" t="s">
        <v>15</v>
      </c>
      <c r="B56" s="165"/>
      <c r="C56" s="40" t="s">
        <v>8</v>
      </c>
      <c r="D56" s="40" t="s">
        <v>0</v>
      </c>
      <c r="E56" s="40" t="s">
        <v>80</v>
      </c>
      <c r="F56" s="40" t="s">
        <v>16</v>
      </c>
      <c r="G56" s="40" t="s">
        <v>17</v>
      </c>
      <c r="H56" s="40" t="s">
        <v>19</v>
      </c>
      <c r="I56" s="40" t="s">
        <v>18</v>
      </c>
      <c r="J56" s="39" t="s">
        <v>1</v>
      </c>
      <c r="K56" s="41" t="s">
        <v>79</v>
      </c>
    </row>
    <row r="57" spans="1:22">
      <c r="A57" s="57" t="s">
        <v>36</v>
      </c>
      <c r="B57" s="58" t="s">
        <v>113</v>
      </c>
      <c r="C57" s="35">
        <v>0.92</v>
      </c>
      <c r="D57" s="129">
        <v>80931</v>
      </c>
      <c r="E57" s="59">
        <v>0</v>
      </c>
      <c r="F57" s="36">
        <v>700</v>
      </c>
      <c r="G57" s="36">
        <f t="shared" ref="G57:G65" si="8">(D57-E57-F57)*10.3%</f>
        <v>8263.7930000000015</v>
      </c>
      <c r="H57" s="36">
        <v>1838.05</v>
      </c>
      <c r="I57" s="36">
        <f t="shared" ref="I57:I65" si="9">(D57-E57-F57+G57+H57)*0.5%</f>
        <v>451.66421500000007</v>
      </c>
      <c r="J57" s="37">
        <f t="shared" ref="J57:J65" si="10">D57-E57-F57+G57+H57+I57</f>
        <v>90784.507215000005</v>
      </c>
      <c r="K57" s="38">
        <f t="shared" ref="K57:K65" si="11">J57-G57</f>
        <v>82520.714215</v>
      </c>
    </row>
    <row r="58" spans="1:22">
      <c r="A58" s="57" t="s">
        <v>36</v>
      </c>
      <c r="B58" s="58" t="s">
        <v>112</v>
      </c>
      <c r="C58" s="35">
        <v>2</v>
      </c>
      <c r="D58" s="129">
        <v>80931</v>
      </c>
      <c r="E58" s="59">
        <v>0</v>
      </c>
      <c r="F58" s="36">
        <v>700</v>
      </c>
      <c r="G58" s="36">
        <f t="shared" si="8"/>
        <v>8263.7930000000015</v>
      </c>
      <c r="H58" s="36">
        <v>1838.05</v>
      </c>
      <c r="I58" s="36">
        <f t="shared" si="9"/>
        <v>451.66421500000007</v>
      </c>
      <c r="J58" s="37">
        <f t="shared" si="10"/>
        <v>90784.507215000005</v>
      </c>
      <c r="K58" s="38">
        <f t="shared" si="11"/>
        <v>82520.714215</v>
      </c>
    </row>
    <row r="59" spans="1:22">
      <c r="A59" s="24" t="s">
        <v>87</v>
      </c>
      <c r="B59" s="18" t="s">
        <v>13</v>
      </c>
      <c r="C59" s="27">
        <v>4.2</v>
      </c>
      <c r="D59" s="130">
        <v>82423</v>
      </c>
      <c r="E59" s="17">
        <v>0</v>
      </c>
      <c r="F59" s="36">
        <v>700</v>
      </c>
      <c r="G59" s="5">
        <f t="shared" si="8"/>
        <v>8417.469000000001</v>
      </c>
      <c r="H59" s="36">
        <v>1838.05</v>
      </c>
      <c r="I59" s="5">
        <f t="shared" si="9"/>
        <v>459.89259500000003</v>
      </c>
      <c r="J59" s="6">
        <f t="shared" si="10"/>
        <v>92438.411594999998</v>
      </c>
      <c r="K59" s="15">
        <f t="shared" si="11"/>
        <v>84020.942595</v>
      </c>
    </row>
    <row r="60" spans="1:22">
      <c r="A60" s="24" t="s">
        <v>44</v>
      </c>
      <c r="B60" s="18" t="s">
        <v>43</v>
      </c>
      <c r="C60" s="27">
        <v>6.5</v>
      </c>
      <c r="D60" s="130">
        <v>82921</v>
      </c>
      <c r="E60" s="17">
        <v>0</v>
      </c>
      <c r="F60" s="36">
        <v>700</v>
      </c>
      <c r="G60" s="5">
        <f t="shared" si="8"/>
        <v>8468.7630000000008</v>
      </c>
      <c r="H60" s="36">
        <v>1838.05</v>
      </c>
      <c r="I60" s="5">
        <f t="shared" si="9"/>
        <v>462.63906500000007</v>
      </c>
      <c r="J60" s="6">
        <f t="shared" si="10"/>
        <v>92990.452065000005</v>
      </c>
      <c r="K60" s="15">
        <f t="shared" si="11"/>
        <v>84521.689064999999</v>
      </c>
    </row>
    <row r="61" spans="1:22">
      <c r="A61" s="24" t="s">
        <v>110</v>
      </c>
      <c r="B61" s="18" t="s">
        <v>109</v>
      </c>
      <c r="C61" s="27">
        <v>30</v>
      </c>
      <c r="D61" s="130">
        <v>82623</v>
      </c>
      <c r="E61" s="17">
        <v>0</v>
      </c>
      <c r="F61" s="36">
        <v>700</v>
      </c>
      <c r="G61" s="5">
        <f t="shared" si="8"/>
        <v>8438.0690000000013</v>
      </c>
      <c r="H61" s="36">
        <v>1838.05</v>
      </c>
      <c r="I61" s="5">
        <f t="shared" si="9"/>
        <v>460.99559500000004</v>
      </c>
      <c r="J61" s="6">
        <f t="shared" si="10"/>
        <v>92660.114595000006</v>
      </c>
      <c r="K61" s="15">
        <f t="shared" si="11"/>
        <v>84222.045595000003</v>
      </c>
      <c r="L61" s="83"/>
      <c r="N61" s="84"/>
    </row>
    <row r="62" spans="1:22">
      <c r="A62" s="24" t="s">
        <v>86</v>
      </c>
      <c r="B62" s="18" t="s">
        <v>85</v>
      </c>
      <c r="C62" s="27">
        <v>50</v>
      </c>
      <c r="D62" s="130">
        <v>82921</v>
      </c>
      <c r="E62" s="17">
        <v>0</v>
      </c>
      <c r="F62" s="36">
        <v>700</v>
      </c>
      <c r="G62" s="5">
        <f t="shared" si="8"/>
        <v>8468.7630000000008</v>
      </c>
      <c r="H62" s="36">
        <v>1838.05</v>
      </c>
      <c r="I62" s="5">
        <f t="shared" si="9"/>
        <v>462.63906500000007</v>
      </c>
      <c r="J62" s="6">
        <f t="shared" si="10"/>
        <v>92990.452065000005</v>
      </c>
      <c r="K62" s="15">
        <f t="shared" si="11"/>
        <v>84521.689064999999</v>
      </c>
      <c r="M62" s="83"/>
      <c r="O62" s="85"/>
      <c r="P62" s="85"/>
      <c r="Q62" s="12"/>
      <c r="R62" s="12"/>
      <c r="S62" s="12"/>
      <c r="T62" s="12"/>
      <c r="U62" s="19"/>
      <c r="V62" s="19"/>
    </row>
    <row r="63" spans="1:22">
      <c r="A63" s="24" t="s">
        <v>2</v>
      </c>
      <c r="B63" s="18" t="s">
        <v>35</v>
      </c>
      <c r="C63" s="27" t="s">
        <v>33</v>
      </c>
      <c r="D63" s="130">
        <v>78244</v>
      </c>
      <c r="E63" s="17">
        <v>0</v>
      </c>
      <c r="F63" s="17">
        <v>0</v>
      </c>
      <c r="G63" s="5">
        <f t="shared" si="8"/>
        <v>8059.1320000000005</v>
      </c>
      <c r="H63" s="36">
        <v>1838.05</v>
      </c>
      <c r="I63" s="5">
        <f t="shared" si="9"/>
        <v>440.70591000000002</v>
      </c>
      <c r="J63" s="6">
        <f t="shared" si="10"/>
        <v>88581.887910000005</v>
      </c>
      <c r="K63" s="15">
        <f t="shared" si="11"/>
        <v>80522.755910000007</v>
      </c>
    </row>
    <row r="64" spans="1:22">
      <c r="A64" s="24" t="s">
        <v>2</v>
      </c>
      <c r="B64" s="18" t="s">
        <v>37</v>
      </c>
      <c r="C64" s="27" t="s">
        <v>33</v>
      </c>
      <c r="D64" s="130">
        <v>78444</v>
      </c>
      <c r="E64" s="17">
        <v>0</v>
      </c>
      <c r="F64" s="17">
        <v>0</v>
      </c>
      <c r="G64" s="5">
        <f t="shared" si="8"/>
        <v>8079.7320000000009</v>
      </c>
      <c r="H64" s="135">
        <v>1838.05</v>
      </c>
      <c r="I64" s="5">
        <f t="shared" si="9"/>
        <v>441.80891000000003</v>
      </c>
      <c r="J64" s="6">
        <f t="shared" si="10"/>
        <v>88803.590910000014</v>
      </c>
      <c r="K64" s="15">
        <f t="shared" si="11"/>
        <v>80723.85891000001</v>
      </c>
    </row>
    <row r="65" spans="1:11" ht="13.5" thickBot="1">
      <c r="A65" s="56" t="s">
        <v>2</v>
      </c>
      <c r="B65" s="25" t="s">
        <v>38</v>
      </c>
      <c r="C65" s="28" t="s">
        <v>33</v>
      </c>
      <c r="D65" s="131">
        <v>77499</v>
      </c>
      <c r="E65" s="26">
        <v>0</v>
      </c>
      <c r="F65" s="26">
        <v>0</v>
      </c>
      <c r="G65" s="133">
        <f t="shared" si="8"/>
        <v>7982.3970000000008</v>
      </c>
      <c r="H65" s="22">
        <v>1838.05</v>
      </c>
      <c r="I65" s="134">
        <f t="shared" si="9"/>
        <v>436.59723500000001</v>
      </c>
      <c r="J65" s="32">
        <f t="shared" si="10"/>
        <v>87756.044234999994</v>
      </c>
      <c r="K65" s="23">
        <f t="shared" si="11"/>
        <v>79773.647234999997</v>
      </c>
    </row>
    <row r="67" spans="1:11" ht="13.5">
      <c r="A67" s="60"/>
    </row>
  </sheetData>
  <mergeCells count="15">
    <mergeCell ref="L9:N10"/>
    <mergeCell ref="L31:N32"/>
    <mergeCell ref="A9:K9"/>
    <mergeCell ref="A10:I10"/>
    <mergeCell ref="A11:B11"/>
    <mergeCell ref="A56:B56"/>
    <mergeCell ref="A30:J30"/>
    <mergeCell ref="A31:B31"/>
    <mergeCell ref="A55:J55"/>
    <mergeCell ref="B5:K5"/>
    <mergeCell ref="A6:K6"/>
    <mergeCell ref="A2:L2"/>
    <mergeCell ref="A1:K1"/>
    <mergeCell ref="B3:K3"/>
    <mergeCell ref="B4:K4"/>
  </mergeCells>
  <phoneticPr fontId="29" type="noConversion"/>
  <pageMargins left="0.70866141732283505" right="0.70866141732283505" top="0.24803149599999999" bottom="0.24803149599999999" header="0.31496062992126" footer="0.31496062992126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67"/>
  <sheetViews>
    <sheetView workbookViewId="0">
      <selection activeCell="A10" sqref="A10:I10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4" max="14" width="9.42578125" bestFit="1" customWidth="1"/>
  </cols>
  <sheetData>
    <row r="1" spans="1:14" ht="23.25">
      <c r="A1" s="184" t="s">
        <v>137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96"/>
      <c r="M1" s="96"/>
      <c r="N1" s="1"/>
    </row>
    <row r="2" spans="1:14" ht="16.5">
      <c r="A2" s="186" t="s">
        <v>132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97"/>
      <c r="N2" s="98"/>
    </row>
    <row r="3" spans="1:14" ht="15">
      <c r="A3" s="105"/>
      <c r="B3" s="181" t="s">
        <v>133</v>
      </c>
      <c r="C3" s="181"/>
      <c r="D3" s="181"/>
      <c r="E3" s="181"/>
      <c r="F3" s="181"/>
      <c r="G3" s="181"/>
      <c r="H3" s="181"/>
      <c r="I3" s="181"/>
      <c r="J3" s="181"/>
      <c r="K3" s="181"/>
      <c r="L3" s="97"/>
      <c r="M3" s="97"/>
      <c r="N3" s="98"/>
    </row>
    <row r="4" spans="1:14" ht="15">
      <c r="A4" s="105"/>
      <c r="B4" s="181" t="s">
        <v>134</v>
      </c>
      <c r="C4" s="181"/>
      <c r="D4" s="181"/>
      <c r="E4" s="181"/>
      <c r="F4" s="181"/>
      <c r="G4" s="181"/>
      <c r="H4" s="181"/>
      <c r="I4" s="181"/>
      <c r="J4" s="181"/>
      <c r="K4" s="181"/>
      <c r="L4" s="97"/>
      <c r="M4" s="97"/>
      <c r="N4" s="98"/>
    </row>
    <row r="5" spans="1:14" ht="15">
      <c r="A5" s="105"/>
      <c r="B5" s="181" t="s">
        <v>135</v>
      </c>
      <c r="C5" s="181"/>
      <c r="D5" s="181"/>
      <c r="E5" s="181"/>
      <c r="F5" s="181"/>
      <c r="G5" s="181"/>
      <c r="H5" s="181"/>
      <c r="I5" s="181"/>
      <c r="J5" s="181"/>
      <c r="K5" s="181"/>
      <c r="L5" s="97"/>
      <c r="M5" s="97"/>
      <c r="N5" s="98"/>
    </row>
    <row r="6" spans="1:14" ht="18.75" thickBot="1">
      <c r="A6" s="182" t="s">
        <v>136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2"/>
      <c r="M6" s="2"/>
      <c r="N6" s="31"/>
    </row>
    <row r="8" spans="1:14" ht="13.5" thickBot="1"/>
    <row r="9" spans="1:14" ht="16.5" thickBot="1">
      <c r="A9" s="173" t="s">
        <v>182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67" t="s">
        <v>93</v>
      </c>
      <c r="M9" s="168"/>
      <c r="N9" s="169"/>
    </row>
    <row r="10" spans="1:14" ht="16.5" thickBot="1">
      <c r="A10" s="178" t="s">
        <v>31</v>
      </c>
      <c r="B10" s="179"/>
      <c r="C10" s="179"/>
      <c r="D10" s="179"/>
      <c r="E10" s="179"/>
      <c r="F10" s="179"/>
      <c r="G10" s="179"/>
      <c r="H10" s="179"/>
      <c r="I10" s="180"/>
      <c r="J10" s="29"/>
      <c r="K10" s="1"/>
      <c r="L10" s="170"/>
      <c r="M10" s="171"/>
      <c r="N10" s="172"/>
    </row>
    <row r="11" spans="1:14" ht="17.25" thickBot="1">
      <c r="A11" s="164" t="s">
        <v>15</v>
      </c>
      <c r="B11" s="165"/>
      <c r="C11" s="39" t="s">
        <v>8</v>
      </c>
      <c r="D11" s="40" t="s">
        <v>0</v>
      </c>
      <c r="E11" s="40" t="s">
        <v>80</v>
      </c>
      <c r="F11" s="40" t="s">
        <v>16</v>
      </c>
      <c r="G11" s="40" t="s">
        <v>17</v>
      </c>
      <c r="H11" s="40" t="s">
        <v>19</v>
      </c>
      <c r="I11" s="40" t="s">
        <v>18</v>
      </c>
      <c r="J11" s="39" t="s">
        <v>1</v>
      </c>
      <c r="K11" s="41" t="s">
        <v>79</v>
      </c>
      <c r="L11" s="77" t="s">
        <v>95</v>
      </c>
      <c r="M11" s="78"/>
      <c r="N11" s="79">
        <v>300</v>
      </c>
    </row>
    <row r="12" spans="1:14" ht="16.5">
      <c r="A12" s="33" t="s">
        <v>20</v>
      </c>
      <c r="B12" s="34" t="s">
        <v>165</v>
      </c>
      <c r="C12" s="35">
        <v>11</v>
      </c>
      <c r="D12" s="153">
        <v>82941</v>
      </c>
      <c r="E12" s="36">
        <v>0</v>
      </c>
      <c r="F12" s="36">
        <v>700</v>
      </c>
      <c r="G12" s="36">
        <f t="shared" ref="G12:G28" si="0">(D12-E12-F12)*10.3%</f>
        <v>8470.8230000000003</v>
      </c>
      <c r="H12" s="36">
        <v>1867.7</v>
      </c>
      <c r="I12" s="36">
        <f t="shared" ref="I12:I28" si="1">(D12-E12-F12+G12+H12)*0.5%</f>
        <v>462.89761500000003</v>
      </c>
      <c r="J12" s="37">
        <f t="shared" ref="J12:J28" si="2">D12-E12-F12+G12+H12+I12</f>
        <v>93042.420614999995</v>
      </c>
      <c r="K12" s="38">
        <f t="shared" ref="K12:K28" si="3">J12-G12</f>
        <v>84571.597614999991</v>
      </c>
      <c r="L12" s="80" t="s">
        <v>97</v>
      </c>
      <c r="M12" s="81"/>
      <c r="N12" s="82">
        <v>400</v>
      </c>
    </row>
    <row r="13" spans="1:14" ht="16.5">
      <c r="A13" s="13" t="s">
        <v>20</v>
      </c>
      <c r="B13" s="4" t="s">
        <v>161</v>
      </c>
      <c r="C13" s="27" t="s">
        <v>164</v>
      </c>
      <c r="D13" s="125">
        <v>82145</v>
      </c>
      <c r="E13" s="5">
        <v>0</v>
      </c>
      <c r="F13" s="36">
        <v>700</v>
      </c>
      <c r="G13" s="36">
        <f t="shared" si="0"/>
        <v>8388.8350000000009</v>
      </c>
      <c r="H13" s="36">
        <v>1867.7</v>
      </c>
      <c r="I13" s="5">
        <f t="shared" si="1"/>
        <v>458.50767500000001</v>
      </c>
      <c r="J13" s="6">
        <f t="shared" si="2"/>
        <v>92160.042675000004</v>
      </c>
      <c r="K13" s="15">
        <f t="shared" si="3"/>
        <v>83771.207674999998</v>
      </c>
      <c r="L13" s="80" t="s">
        <v>99</v>
      </c>
      <c r="M13" s="81"/>
      <c r="N13" s="82">
        <v>500</v>
      </c>
    </row>
    <row r="14" spans="1:14" ht="16.5">
      <c r="A14" s="13" t="s">
        <v>20</v>
      </c>
      <c r="B14" s="4" t="s">
        <v>24</v>
      </c>
      <c r="C14" s="27">
        <v>6</v>
      </c>
      <c r="D14" s="125">
        <v>81946</v>
      </c>
      <c r="E14" s="5">
        <v>0</v>
      </c>
      <c r="F14" s="36">
        <v>700</v>
      </c>
      <c r="G14" s="36">
        <f t="shared" si="0"/>
        <v>8368.3380000000016</v>
      </c>
      <c r="H14" s="36">
        <v>1867.7</v>
      </c>
      <c r="I14" s="5">
        <f t="shared" si="1"/>
        <v>457.41019</v>
      </c>
      <c r="J14" s="6">
        <f t="shared" si="2"/>
        <v>91939.448189999996</v>
      </c>
      <c r="K14" s="15">
        <f t="shared" si="3"/>
        <v>83571.110189999992</v>
      </c>
      <c r="L14" s="80" t="s">
        <v>101</v>
      </c>
      <c r="M14" s="81"/>
      <c r="N14" s="82">
        <v>600</v>
      </c>
    </row>
    <row r="15" spans="1:14" ht="16.5">
      <c r="A15" s="13" t="s">
        <v>20</v>
      </c>
      <c r="B15" s="4" t="s">
        <v>25</v>
      </c>
      <c r="C15" s="27">
        <v>3</v>
      </c>
      <c r="D15" s="125">
        <v>82543</v>
      </c>
      <c r="E15" s="5">
        <v>0</v>
      </c>
      <c r="F15" s="36">
        <v>700</v>
      </c>
      <c r="G15" s="36">
        <f t="shared" si="0"/>
        <v>8429.8290000000015</v>
      </c>
      <c r="H15" s="36">
        <v>1867.7</v>
      </c>
      <c r="I15" s="5">
        <f t="shared" si="1"/>
        <v>460.70264499999996</v>
      </c>
      <c r="J15" s="6">
        <f t="shared" si="2"/>
        <v>92601.231644999993</v>
      </c>
      <c r="K15" s="15">
        <f t="shared" si="3"/>
        <v>84171.402644999995</v>
      </c>
      <c r="L15" s="80" t="s">
        <v>103</v>
      </c>
      <c r="M15" s="81"/>
      <c r="N15" s="82">
        <v>700</v>
      </c>
    </row>
    <row r="16" spans="1:14" ht="16.5">
      <c r="A16" s="13" t="s">
        <v>7</v>
      </c>
      <c r="B16" s="4" t="s">
        <v>21</v>
      </c>
      <c r="C16" s="27">
        <v>3</v>
      </c>
      <c r="D16" s="125">
        <v>86822</v>
      </c>
      <c r="E16" s="5">
        <v>3000</v>
      </c>
      <c r="F16" s="36">
        <v>700</v>
      </c>
      <c r="G16" s="36">
        <f t="shared" si="0"/>
        <v>8561.5660000000007</v>
      </c>
      <c r="H16" s="36">
        <v>1867.7</v>
      </c>
      <c r="I16" s="5">
        <f t="shared" si="1"/>
        <v>467.75633000000005</v>
      </c>
      <c r="J16" s="6">
        <f t="shared" si="2"/>
        <v>94019.022330000007</v>
      </c>
      <c r="K16" s="15">
        <f t="shared" si="3"/>
        <v>85457.456330000001</v>
      </c>
      <c r="L16" s="80" t="s">
        <v>105</v>
      </c>
      <c r="M16" s="81"/>
      <c r="N16" s="82">
        <v>800</v>
      </c>
    </row>
    <row r="17" spans="1:14" ht="16.5">
      <c r="A17" s="13" t="s">
        <v>22</v>
      </c>
      <c r="B17" s="4" t="s">
        <v>23</v>
      </c>
      <c r="C17" s="27">
        <v>11</v>
      </c>
      <c r="D17" s="125">
        <v>84235</v>
      </c>
      <c r="E17" s="5">
        <v>0</v>
      </c>
      <c r="F17" s="5">
        <v>700</v>
      </c>
      <c r="G17" s="36">
        <f t="shared" si="0"/>
        <v>8604.1050000000014</v>
      </c>
      <c r="H17" s="36">
        <v>1867.7</v>
      </c>
      <c r="I17" s="5">
        <f t="shared" si="1"/>
        <v>470.03402499999999</v>
      </c>
      <c r="J17" s="6">
        <f t="shared" si="2"/>
        <v>94476.839024999994</v>
      </c>
      <c r="K17" s="15">
        <f t="shared" si="3"/>
        <v>85872.734024999998</v>
      </c>
      <c r="L17" s="80" t="s">
        <v>107</v>
      </c>
      <c r="M17" s="81"/>
      <c r="N17" s="82">
        <v>900</v>
      </c>
    </row>
    <row r="18" spans="1:14">
      <c r="A18" s="13" t="s">
        <v>114</v>
      </c>
      <c r="B18" s="4" t="s">
        <v>111</v>
      </c>
      <c r="C18" s="27">
        <v>12</v>
      </c>
      <c r="D18" s="125">
        <v>88463</v>
      </c>
      <c r="E18" s="5">
        <v>0</v>
      </c>
      <c r="F18" s="36">
        <v>700</v>
      </c>
      <c r="G18" s="36">
        <f t="shared" si="0"/>
        <v>9039.5889999999999</v>
      </c>
      <c r="H18" s="36">
        <v>1867.7</v>
      </c>
      <c r="I18" s="5">
        <f t="shared" si="1"/>
        <v>493.35144500000001</v>
      </c>
      <c r="J18" s="6">
        <f t="shared" si="2"/>
        <v>99163.640444999997</v>
      </c>
      <c r="K18" s="15">
        <f t="shared" si="3"/>
        <v>90124.05144499999</v>
      </c>
    </row>
    <row r="19" spans="1:14" ht="16.5">
      <c r="A19" s="13" t="s">
        <v>157</v>
      </c>
      <c r="B19" s="4" t="s">
        <v>156</v>
      </c>
      <c r="C19" s="27">
        <v>1.9</v>
      </c>
      <c r="D19" s="125">
        <v>88463</v>
      </c>
      <c r="E19" s="5">
        <v>0</v>
      </c>
      <c r="F19" s="36">
        <v>700</v>
      </c>
      <c r="G19" s="36">
        <f t="shared" si="0"/>
        <v>9039.5889999999999</v>
      </c>
      <c r="H19" s="36">
        <v>1867.7</v>
      </c>
      <c r="I19" s="5">
        <f t="shared" si="1"/>
        <v>493.35144500000001</v>
      </c>
      <c r="J19" s="6">
        <f t="shared" si="2"/>
        <v>99163.640444999997</v>
      </c>
      <c r="K19" s="15">
        <f t="shared" si="3"/>
        <v>90124.05144499999</v>
      </c>
      <c r="L19" s="86"/>
      <c r="M19" s="86"/>
      <c r="N19" s="87"/>
    </row>
    <row r="20" spans="1:14" ht="16.5">
      <c r="A20" s="13" t="s">
        <v>114</v>
      </c>
      <c r="B20" s="4" t="s">
        <v>159</v>
      </c>
      <c r="C20" s="27"/>
      <c r="D20" s="125">
        <v>85279</v>
      </c>
      <c r="E20" s="5">
        <v>0</v>
      </c>
      <c r="F20" s="36">
        <v>700</v>
      </c>
      <c r="G20" s="36">
        <f>(D20-E20-F20)*10.3%</f>
        <v>8711.6370000000006</v>
      </c>
      <c r="H20" s="36">
        <v>1867.7</v>
      </c>
      <c r="I20" s="5">
        <f>(D20-E20-F20+G20+H20)*0.5%</f>
        <v>475.79168500000003</v>
      </c>
      <c r="J20" s="6">
        <f>D20-E20-F20+G20+H20+I20</f>
        <v>95634.128685000003</v>
      </c>
      <c r="K20" s="15">
        <f>J20-G20</f>
        <v>86922.491685000001</v>
      </c>
      <c r="L20" s="86"/>
      <c r="M20" s="86"/>
      <c r="N20" s="87"/>
    </row>
    <row r="21" spans="1:14" ht="16.5">
      <c r="A21" s="13" t="s">
        <v>168</v>
      </c>
      <c r="B21" s="4" t="s">
        <v>167</v>
      </c>
      <c r="C21" s="27">
        <v>12</v>
      </c>
      <c r="D21" s="125">
        <v>87090</v>
      </c>
      <c r="E21" s="5">
        <v>0</v>
      </c>
      <c r="F21" s="36">
        <v>700</v>
      </c>
      <c r="G21" s="36">
        <f>(D21-E21-F21)*10.3%</f>
        <v>8898.17</v>
      </c>
      <c r="H21" s="36">
        <v>1838.05</v>
      </c>
      <c r="I21" s="5">
        <f>(D21-E21-F21+G21+H21)*0.5%</f>
        <v>485.6311</v>
      </c>
      <c r="J21" s="6">
        <f>D21-E21-F21+G21+H21+I21</f>
        <v>97611.8511</v>
      </c>
      <c r="K21" s="15">
        <f>J21-G21</f>
        <v>88713.681100000002</v>
      </c>
      <c r="L21" s="86"/>
      <c r="M21" s="86"/>
      <c r="N21" s="87"/>
    </row>
    <row r="22" spans="1:14" ht="16.5">
      <c r="A22" s="13" t="s">
        <v>168</v>
      </c>
      <c r="B22" s="4" t="s">
        <v>169</v>
      </c>
      <c r="C22" s="27">
        <v>12</v>
      </c>
      <c r="D22" s="125">
        <v>87468</v>
      </c>
      <c r="E22" s="5">
        <v>0</v>
      </c>
      <c r="F22" s="36">
        <v>700</v>
      </c>
      <c r="G22" s="36">
        <f>(D22-E22-F22)*10.3%</f>
        <v>8937.1040000000012</v>
      </c>
      <c r="H22" s="36">
        <v>1838.05</v>
      </c>
      <c r="I22" s="5">
        <f>(D22-E22-F22+G22+H22)*0.5%</f>
        <v>487.71577000000008</v>
      </c>
      <c r="J22" s="6">
        <f>D22-E22-F22+G22+H22+I22</f>
        <v>98030.869770000005</v>
      </c>
      <c r="K22" s="15">
        <f>J22-G22</f>
        <v>89093.765769999998</v>
      </c>
      <c r="L22" s="86"/>
      <c r="M22" s="86"/>
      <c r="N22" s="87"/>
    </row>
    <row r="23" spans="1:14" ht="16.5">
      <c r="A23" s="93" t="s">
        <v>128</v>
      </c>
      <c r="B23" s="4" t="s">
        <v>129</v>
      </c>
      <c r="C23" s="27">
        <v>3</v>
      </c>
      <c r="D23" s="125">
        <v>86871</v>
      </c>
      <c r="E23" s="5">
        <v>0</v>
      </c>
      <c r="F23" s="36">
        <v>700</v>
      </c>
      <c r="G23" s="36">
        <f t="shared" si="0"/>
        <v>8875.6130000000012</v>
      </c>
      <c r="H23" s="36">
        <v>1867.7</v>
      </c>
      <c r="I23" s="5">
        <f t="shared" si="1"/>
        <v>484.57156499999996</v>
      </c>
      <c r="J23" s="6">
        <f t="shared" si="2"/>
        <v>97398.884565</v>
      </c>
      <c r="K23" s="15">
        <f t="shared" si="3"/>
        <v>88523.271565000003</v>
      </c>
      <c r="L23" s="86"/>
      <c r="M23" s="86"/>
      <c r="N23" s="87"/>
    </row>
    <row r="24" spans="1:14" ht="16.5">
      <c r="A24" s="93" t="s">
        <v>131</v>
      </c>
      <c r="B24" s="4" t="s">
        <v>140</v>
      </c>
      <c r="C24" s="27">
        <v>8</v>
      </c>
      <c r="D24" s="125">
        <v>89408</v>
      </c>
      <c r="E24" s="5">
        <v>0</v>
      </c>
      <c r="F24" s="36">
        <v>700</v>
      </c>
      <c r="G24" s="36">
        <f t="shared" si="0"/>
        <v>9136.9240000000009</v>
      </c>
      <c r="H24" s="36">
        <v>1867.7</v>
      </c>
      <c r="I24" s="5">
        <f t="shared" si="1"/>
        <v>498.56311999999997</v>
      </c>
      <c r="J24" s="6">
        <f t="shared" si="2"/>
        <v>100211.18712</v>
      </c>
      <c r="K24" s="15">
        <f t="shared" si="3"/>
        <v>91074.263120000003</v>
      </c>
      <c r="L24" s="86"/>
      <c r="M24" s="86"/>
      <c r="N24" s="87"/>
    </row>
    <row r="25" spans="1:14" ht="16.5">
      <c r="A25" s="93" t="s">
        <v>131</v>
      </c>
      <c r="B25" s="4" t="s">
        <v>166</v>
      </c>
      <c r="C25" s="27"/>
      <c r="D25" s="125">
        <v>85129</v>
      </c>
      <c r="E25" s="5">
        <v>0</v>
      </c>
      <c r="F25" s="36">
        <v>700</v>
      </c>
      <c r="G25" s="36">
        <f>(D25-E25-F25)*10.3%</f>
        <v>8696.1869999999999</v>
      </c>
      <c r="H25" s="36">
        <v>1867.7</v>
      </c>
      <c r="I25" s="5">
        <f>(D25-E25-F25+G25+H25)*0.5%</f>
        <v>474.96443500000004</v>
      </c>
      <c r="J25" s="6">
        <f>D25-E25-F25+G25+H25+I25</f>
        <v>95467.851435000004</v>
      </c>
      <c r="K25" s="15">
        <f>J25-G25</f>
        <v>86771.664434999999</v>
      </c>
      <c r="L25" s="86"/>
      <c r="M25" s="86"/>
      <c r="N25" s="87"/>
    </row>
    <row r="26" spans="1:14" ht="16.5">
      <c r="A26" s="93" t="s">
        <v>160</v>
      </c>
      <c r="B26" s="4" t="s">
        <v>162</v>
      </c>
      <c r="C26" s="27" t="s">
        <v>163</v>
      </c>
      <c r="D26" s="125">
        <v>83835</v>
      </c>
      <c r="E26" s="5">
        <v>0</v>
      </c>
      <c r="F26" s="36">
        <v>700</v>
      </c>
      <c r="G26" s="36">
        <f t="shared" si="0"/>
        <v>8562.9050000000007</v>
      </c>
      <c r="H26" s="36">
        <v>1838.05</v>
      </c>
      <c r="I26" s="5">
        <f t="shared" si="1"/>
        <v>467.67977500000001</v>
      </c>
      <c r="J26" s="6">
        <f t="shared" si="2"/>
        <v>94003.634774999999</v>
      </c>
      <c r="K26" s="15">
        <f t="shared" si="3"/>
        <v>85440.729775</v>
      </c>
      <c r="L26" s="86"/>
      <c r="M26" s="86"/>
      <c r="N26" s="87"/>
    </row>
    <row r="27" spans="1:14">
      <c r="A27" s="13" t="s">
        <v>2</v>
      </c>
      <c r="B27" s="4" t="s">
        <v>117</v>
      </c>
      <c r="C27" s="27" t="s">
        <v>33</v>
      </c>
      <c r="D27" s="125">
        <v>78663</v>
      </c>
      <c r="E27" s="5">
        <v>0</v>
      </c>
      <c r="F27" s="5">
        <v>0</v>
      </c>
      <c r="G27" s="36">
        <f t="shared" si="0"/>
        <v>8102.2890000000007</v>
      </c>
      <c r="H27" s="36">
        <v>1867.7</v>
      </c>
      <c r="I27" s="5">
        <f t="shared" si="1"/>
        <v>443.16494499999999</v>
      </c>
      <c r="J27" s="6">
        <f t="shared" si="2"/>
        <v>89076.153944999998</v>
      </c>
      <c r="K27" s="15">
        <f t="shared" si="3"/>
        <v>80973.864944999994</v>
      </c>
    </row>
    <row r="28" spans="1:14" ht="13.5" thickBot="1">
      <c r="A28" s="20" t="s">
        <v>2</v>
      </c>
      <c r="B28" s="21" t="s">
        <v>118</v>
      </c>
      <c r="C28" s="28" t="s">
        <v>33</v>
      </c>
      <c r="D28" s="128">
        <v>78165</v>
      </c>
      <c r="E28" s="22">
        <v>0</v>
      </c>
      <c r="F28" s="22">
        <v>0</v>
      </c>
      <c r="G28" s="22">
        <f t="shared" si="0"/>
        <v>8050.9950000000008</v>
      </c>
      <c r="H28" s="22">
        <v>1867.7</v>
      </c>
      <c r="I28" s="22">
        <f t="shared" si="1"/>
        <v>440.41847499999994</v>
      </c>
      <c r="J28" s="32">
        <f t="shared" si="2"/>
        <v>88524.113474999991</v>
      </c>
      <c r="K28" s="23">
        <f t="shared" si="3"/>
        <v>80473.118474999996</v>
      </c>
    </row>
    <row r="29" spans="1:14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166" t="s">
        <v>26</v>
      </c>
      <c r="B30" s="166"/>
      <c r="C30" s="166"/>
      <c r="D30" s="166"/>
      <c r="E30" s="166"/>
      <c r="F30" s="166"/>
      <c r="G30" s="166"/>
      <c r="H30" s="166"/>
      <c r="I30" s="166"/>
      <c r="J30" s="166"/>
      <c r="K30" s="70"/>
    </row>
    <row r="31" spans="1:14" ht="13.5" thickBot="1">
      <c r="A31" s="176" t="s">
        <v>15</v>
      </c>
      <c r="B31" s="194"/>
      <c r="C31" s="61" t="s">
        <v>8</v>
      </c>
      <c r="D31" s="40" t="s">
        <v>0</v>
      </c>
      <c r="E31" s="40" t="s">
        <v>80</v>
      </c>
      <c r="F31" s="40" t="s">
        <v>16</v>
      </c>
      <c r="G31" s="40" t="s">
        <v>17</v>
      </c>
      <c r="H31" s="40" t="s">
        <v>19</v>
      </c>
      <c r="I31" s="40" t="s">
        <v>18</v>
      </c>
      <c r="J31" s="39" t="s">
        <v>1</v>
      </c>
      <c r="K31" s="41" t="s">
        <v>79</v>
      </c>
      <c r="L31" s="167" t="s">
        <v>94</v>
      </c>
      <c r="M31" s="168"/>
      <c r="N31" s="169"/>
    </row>
    <row r="32" spans="1:14" ht="13.5" thickBot="1">
      <c r="A32" s="33" t="s">
        <v>7</v>
      </c>
      <c r="B32" s="34" t="s">
        <v>27</v>
      </c>
      <c r="C32" s="35">
        <v>0.9</v>
      </c>
      <c r="D32" s="125">
        <v>84313</v>
      </c>
      <c r="E32" s="36">
        <v>3000</v>
      </c>
      <c r="F32" s="36">
        <v>700</v>
      </c>
      <c r="G32" s="36">
        <f t="shared" ref="G32:G38" si="4">(D32-E32-F32)*10.3%</f>
        <v>8303.139000000001</v>
      </c>
      <c r="H32" s="36">
        <v>1867.7</v>
      </c>
      <c r="I32" s="36">
        <f t="shared" ref="I32:I38" si="5">(D32-E32-F32+G32+H32)*0.5%</f>
        <v>453.91919499999995</v>
      </c>
      <c r="J32" s="37">
        <f t="shared" ref="J32:J38" si="6">D32-E32-F32+G32+H32+I32</f>
        <v>91237.758194999988</v>
      </c>
      <c r="K32" s="38">
        <f t="shared" ref="K32:K38" si="7">J32-G32</f>
        <v>82934.619194999992</v>
      </c>
      <c r="L32" s="170"/>
      <c r="M32" s="171"/>
      <c r="N32" s="172"/>
    </row>
    <row r="33" spans="1:14" ht="16.5">
      <c r="A33" s="90" t="s">
        <v>171</v>
      </c>
      <c r="B33" s="34" t="s">
        <v>170</v>
      </c>
      <c r="C33" s="35">
        <v>1</v>
      </c>
      <c r="D33" s="125">
        <v>81430</v>
      </c>
      <c r="E33" s="5">
        <v>0</v>
      </c>
      <c r="F33" s="36">
        <v>700</v>
      </c>
      <c r="G33" s="36">
        <f t="shared" si="4"/>
        <v>8315.19</v>
      </c>
      <c r="H33" s="36">
        <v>1867.7</v>
      </c>
      <c r="I33" s="5">
        <f t="shared" si="5"/>
        <v>454.56445000000002</v>
      </c>
      <c r="J33" s="6">
        <f t="shared" si="6"/>
        <v>91367.454450000005</v>
      </c>
      <c r="K33" s="15">
        <f t="shared" si="7"/>
        <v>83052.264450000002</v>
      </c>
      <c r="L33" s="77" t="s">
        <v>96</v>
      </c>
      <c r="M33" s="78"/>
      <c r="N33" s="79">
        <v>300</v>
      </c>
    </row>
    <row r="34" spans="1:14" ht="16.5">
      <c r="A34" s="90" t="s">
        <v>174</v>
      </c>
      <c r="B34" s="34" t="s">
        <v>172</v>
      </c>
      <c r="C34" s="35">
        <v>1.2</v>
      </c>
      <c r="D34" s="125">
        <v>81030</v>
      </c>
      <c r="E34" s="125">
        <v>0</v>
      </c>
      <c r="F34" s="125">
        <v>700</v>
      </c>
      <c r="G34" s="125">
        <f t="shared" si="4"/>
        <v>8273.99</v>
      </c>
      <c r="H34" s="125">
        <v>1838.05</v>
      </c>
      <c r="I34" s="125">
        <f t="shared" si="5"/>
        <v>452.21020000000004</v>
      </c>
      <c r="J34" s="156">
        <f t="shared" si="6"/>
        <v>90894.250200000009</v>
      </c>
      <c r="K34" s="156">
        <f t="shared" si="7"/>
        <v>82620.260200000004</v>
      </c>
      <c r="L34" s="80" t="s">
        <v>98</v>
      </c>
      <c r="M34" s="81"/>
      <c r="N34" s="82">
        <v>400</v>
      </c>
    </row>
    <row r="35" spans="1:14" ht="16.5">
      <c r="A35" s="14" t="s">
        <v>6</v>
      </c>
      <c r="B35" s="9" t="s">
        <v>12</v>
      </c>
      <c r="C35" s="27">
        <v>8</v>
      </c>
      <c r="D35" s="125">
        <v>80533</v>
      </c>
      <c r="E35" s="5">
        <v>0</v>
      </c>
      <c r="F35" s="36">
        <v>700</v>
      </c>
      <c r="G35" s="36">
        <f t="shared" si="4"/>
        <v>8222.7990000000009</v>
      </c>
      <c r="H35" s="36">
        <v>1867.7</v>
      </c>
      <c r="I35" s="5">
        <f t="shared" si="5"/>
        <v>449.61749499999996</v>
      </c>
      <c r="J35" s="6">
        <f t="shared" si="6"/>
        <v>90373.116494999995</v>
      </c>
      <c r="K35" s="15">
        <f t="shared" si="7"/>
        <v>82150.317494999996</v>
      </c>
      <c r="L35" s="80" t="s">
        <v>100</v>
      </c>
      <c r="M35" s="81"/>
      <c r="N35" s="82">
        <v>500</v>
      </c>
    </row>
    <row r="36" spans="1:14" ht="16.5">
      <c r="A36" s="14" t="s">
        <v>6</v>
      </c>
      <c r="B36" s="9" t="s">
        <v>177</v>
      </c>
      <c r="C36" s="27">
        <v>8</v>
      </c>
      <c r="D36" s="125">
        <v>82026</v>
      </c>
      <c r="E36" s="5">
        <v>0</v>
      </c>
      <c r="F36" s="36">
        <v>700</v>
      </c>
      <c r="G36" s="36">
        <f t="shared" si="4"/>
        <v>8376.5780000000013</v>
      </c>
      <c r="H36" s="36">
        <v>1867.7</v>
      </c>
      <c r="I36" s="5">
        <f t="shared" si="5"/>
        <v>457.85139000000004</v>
      </c>
      <c r="J36" s="6">
        <f t="shared" si="6"/>
        <v>92028.129390000002</v>
      </c>
      <c r="K36" s="15">
        <f t="shared" si="7"/>
        <v>83651.551390000008</v>
      </c>
      <c r="L36" s="80" t="s">
        <v>102</v>
      </c>
      <c r="M36" s="81"/>
      <c r="N36" s="82">
        <v>600</v>
      </c>
    </row>
    <row r="37" spans="1:14" ht="16.5">
      <c r="A37" s="14" t="s">
        <v>28</v>
      </c>
      <c r="B37" s="9" t="s">
        <v>29</v>
      </c>
      <c r="C37" s="27">
        <v>8</v>
      </c>
      <c r="D37" s="125">
        <v>77837</v>
      </c>
      <c r="E37" s="5">
        <v>0</v>
      </c>
      <c r="F37" s="36">
        <v>700</v>
      </c>
      <c r="G37" s="36">
        <f t="shared" si="4"/>
        <v>7945.1110000000008</v>
      </c>
      <c r="H37" s="36">
        <v>1867.7</v>
      </c>
      <c r="I37" s="5">
        <f t="shared" si="5"/>
        <v>434.749055</v>
      </c>
      <c r="J37" s="6">
        <f t="shared" si="6"/>
        <v>87384.560054999994</v>
      </c>
      <c r="K37" s="15">
        <f t="shared" si="7"/>
        <v>79439.44905499999</v>
      </c>
      <c r="L37" s="80" t="s">
        <v>104</v>
      </c>
      <c r="M37" s="81"/>
      <c r="N37" s="82">
        <v>700</v>
      </c>
    </row>
    <row r="38" spans="1:14" ht="16.5">
      <c r="A38" s="14" t="s">
        <v>28</v>
      </c>
      <c r="B38" s="113" t="s">
        <v>139</v>
      </c>
      <c r="C38" s="27">
        <v>18</v>
      </c>
      <c r="D38" s="125">
        <v>79041</v>
      </c>
      <c r="E38" s="5">
        <v>0</v>
      </c>
      <c r="F38" s="36">
        <v>700</v>
      </c>
      <c r="G38" s="36">
        <f t="shared" si="4"/>
        <v>8069.1230000000005</v>
      </c>
      <c r="H38" s="36">
        <v>1867.7</v>
      </c>
      <c r="I38" s="5">
        <f t="shared" si="5"/>
        <v>441.389115</v>
      </c>
      <c r="J38" s="6">
        <f t="shared" si="6"/>
        <v>88719.212115000002</v>
      </c>
      <c r="K38" s="15">
        <f t="shared" si="7"/>
        <v>80650.089114999995</v>
      </c>
      <c r="L38" s="80" t="s">
        <v>106</v>
      </c>
      <c r="M38" s="81"/>
      <c r="N38" s="82">
        <v>750</v>
      </c>
    </row>
    <row r="39" spans="1:14" ht="16.5">
      <c r="A39" s="14" t="s">
        <v>10</v>
      </c>
      <c r="B39" s="9" t="s">
        <v>9</v>
      </c>
      <c r="C39" s="27">
        <v>1.2</v>
      </c>
      <c r="D39" s="125">
        <v>78821</v>
      </c>
      <c r="E39" s="5">
        <v>0</v>
      </c>
      <c r="F39" s="36">
        <v>700</v>
      </c>
      <c r="G39" s="36">
        <f t="shared" ref="G39:G45" si="8">(D39-E39-F39)*10.3%</f>
        <v>8046.4630000000006</v>
      </c>
      <c r="H39" s="36">
        <v>1867.7</v>
      </c>
      <c r="I39" s="5">
        <f t="shared" ref="I39:I45" si="9">(D39-E39-F39+G39+H39)*0.5%</f>
        <v>440.175815</v>
      </c>
      <c r="J39" s="6">
        <f t="shared" ref="J39:J45" si="10">D39-E39-F39+G39+H39+I39</f>
        <v>88475.338814999996</v>
      </c>
      <c r="K39" s="15">
        <f t="shared" ref="K39:K45" si="11">J39-G39</f>
        <v>80428.875814999992</v>
      </c>
      <c r="L39" s="80" t="s">
        <v>108</v>
      </c>
      <c r="M39" s="81"/>
      <c r="N39" s="82">
        <v>800</v>
      </c>
    </row>
    <row r="40" spans="1:14">
      <c r="A40" s="14" t="s">
        <v>83</v>
      </c>
      <c r="B40" s="9" t="s">
        <v>81</v>
      </c>
      <c r="C40" s="27">
        <v>0.35</v>
      </c>
      <c r="D40" s="125">
        <v>82563</v>
      </c>
      <c r="E40" s="5">
        <v>0</v>
      </c>
      <c r="F40" s="5">
        <v>700</v>
      </c>
      <c r="G40" s="36">
        <f t="shared" si="8"/>
        <v>8431.889000000001</v>
      </c>
      <c r="H40" s="36">
        <v>1867.7</v>
      </c>
      <c r="I40" s="5">
        <f t="shared" si="9"/>
        <v>460.81294499999996</v>
      </c>
      <c r="J40" s="6">
        <f t="shared" si="10"/>
        <v>92623.401944999991</v>
      </c>
      <c r="K40" s="15">
        <f t="shared" si="11"/>
        <v>84191.512944999995</v>
      </c>
    </row>
    <row r="41" spans="1:14">
      <c r="A41" s="14" t="s">
        <v>84</v>
      </c>
      <c r="B41" s="9" t="s">
        <v>82</v>
      </c>
      <c r="C41" s="27">
        <v>0.12</v>
      </c>
      <c r="D41" s="125">
        <v>82245</v>
      </c>
      <c r="E41" s="5">
        <v>0</v>
      </c>
      <c r="F41" s="36">
        <v>700</v>
      </c>
      <c r="G41" s="36">
        <f t="shared" si="8"/>
        <v>8399.1350000000002</v>
      </c>
      <c r="H41" s="36">
        <v>1867.7</v>
      </c>
      <c r="I41" s="5">
        <f t="shared" si="9"/>
        <v>459.05917499999998</v>
      </c>
      <c r="J41" s="6">
        <f t="shared" si="10"/>
        <v>92270.894174999994</v>
      </c>
      <c r="K41" s="15">
        <f t="shared" si="11"/>
        <v>83871.759174999999</v>
      </c>
    </row>
    <row r="42" spans="1:14" ht="16.5">
      <c r="A42" s="14" t="s">
        <v>11</v>
      </c>
      <c r="B42" s="9" t="s">
        <v>39</v>
      </c>
      <c r="C42" s="27">
        <v>0.28000000000000003</v>
      </c>
      <c r="D42" s="125">
        <v>80126</v>
      </c>
      <c r="E42" s="5">
        <v>0</v>
      </c>
      <c r="F42" s="36">
        <v>700</v>
      </c>
      <c r="G42" s="36">
        <f t="shared" si="8"/>
        <v>8180.8780000000006</v>
      </c>
      <c r="H42" s="36">
        <v>1867.7</v>
      </c>
      <c r="I42" s="5">
        <f t="shared" si="9"/>
        <v>447.37288999999998</v>
      </c>
      <c r="J42" s="6">
        <f t="shared" si="10"/>
        <v>89921.950889999993</v>
      </c>
      <c r="K42" s="15">
        <f t="shared" si="11"/>
        <v>81741.072889999996</v>
      </c>
      <c r="L42" s="86"/>
      <c r="M42" s="86"/>
      <c r="N42" s="87"/>
    </row>
    <row r="43" spans="1:14">
      <c r="A43" s="14" t="s">
        <v>152</v>
      </c>
      <c r="B43" s="9" t="s">
        <v>153</v>
      </c>
      <c r="C43" s="27">
        <v>0.3</v>
      </c>
      <c r="D43" s="125">
        <v>77449</v>
      </c>
      <c r="E43" s="5">
        <v>0</v>
      </c>
      <c r="F43" s="36">
        <v>700</v>
      </c>
      <c r="G43" s="36">
        <f>(D43-E43-F43)*10.3%</f>
        <v>7905.1470000000008</v>
      </c>
      <c r="H43" s="36">
        <v>1867.7</v>
      </c>
      <c r="I43" s="5">
        <f>(D43-E43-F43+G43+H43)*0.5%</f>
        <v>432.60923499999996</v>
      </c>
      <c r="J43" s="6">
        <f>D43-E43-F43+G43+H43+I43</f>
        <v>86954.456234999991</v>
      </c>
      <c r="K43" s="15">
        <f>J43-G43</f>
        <v>79049.309234999993</v>
      </c>
    </row>
    <row r="44" spans="1:14" ht="13.5">
      <c r="A44" s="14" t="s">
        <v>40</v>
      </c>
      <c r="B44" s="9" t="s">
        <v>41</v>
      </c>
      <c r="C44" s="27">
        <v>0.43</v>
      </c>
      <c r="D44" s="125">
        <v>83319</v>
      </c>
      <c r="E44" s="5">
        <v>0</v>
      </c>
      <c r="F44" s="36">
        <v>700</v>
      </c>
      <c r="G44" s="36">
        <f t="shared" si="8"/>
        <v>8509.7570000000014</v>
      </c>
      <c r="H44" s="36">
        <v>1867.7</v>
      </c>
      <c r="I44" s="5">
        <f t="shared" si="9"/>
        <v>464.98228499999999</v>
      </c>
      <c r="J44" s="6">
        <f t="shared" si="10"/>
        <v>93461.439285</v>
      </c>
      <c r="K44" s="15">
        <f t="shared" si="11"/>
        <v>84951.682285000003</v>
      </c>
      <c r="M44" s="60" t="s">
        <v>88</v>
      </c>
    </row>
    <row r="45" spans="1:14">
      <c r="A45" s="14" t="s">
        <v>40</v>
      </c>
      <c r="B45" s="9" t="s">
        <v>42</v>
      </c>
      <c r="C45" s="27">
        <v>0.33</v>
      </c>
      <c r="D45" s="125">
        <v>84357</v>
      </c>
      <c r="E45" s="5">
        <v>0</v>
      </c>
      <c r="F45" s="36">
        <v>700</v>
      </c>
      <c r="G45" s="36">
        <f t="shared" si="8"/>
        <v>8616.6710000000003</v>
      </c>
      <c r="H45" s="36">
        <v>1867.7</v>
      </c>
      <c r="I45" s="5">
        <f t="shared" si="9"/>
        <v>470.70685500000002</v>
      </c>
      <c r="J45" s="6">
        <f t="shared" si="10"/>
        <v>94612.077854999996</v>
      </c>
      <c r="K45" s="15">
        <f t="shared" si="11"/>
        <v>85995.406854999994</v>
      </c>
    </row>
    <row r="46" spans="1:14">
      <c r="A46" s="14" t="s">
        <v>40</v>
      </c>
      <c r="B46" s="9" t="s">
        <v>146</v>
      </c>
      <c r="C46" s="27">
        <v>0.22</v>
      </c>
      <c r="D46" s="125">
        <v>84314</v>
      </c>
      <c r="E46" s="5">
        <v>0</v>
      </c>
      <c r="F46" s="36">
        <v>700</v>
      </c>
      <c r="G46" s="36">
        <f t="shared" ref="G46:G53" si="12">(D46-E46-F46)*10.3%</f>
        <v>8612.2420000000002</v>
      </c>
      <c r="H46" s="36">
        <v>1867.7</v>
      </c>
      <c r="I46" s="5">
        <f t="shared" ref="I46:I53" si="13">(D46-E46-F46+G46+H46)*0.5%</f>
        <v>470.46970999999996</v>
      </c>
      <c r="J46" s="6">
        <f t="shared" ref="J46:J53" si="14">D46-E46-F46+G46+H46+I46</f>
        <v>94564.41171</v>
      </c>
      <c r="K46" s="15">
        <f t="shared" ref="K46:K53" si="15">J46-G46</f>
        <v>85952.169710000002</v>
      </c>
    </row>
    <row r="47" spans="1:14">
      <c r="A47" s="94" t="s">
        <v>40</v>
      </c>
      <c r="B47" s="9" t="s">
        <v>141</v>
      </c>
      <c r="C47" s="27"/>
      <c r="D47" s="125">
        <v>79608</v>
      </c>
      <c r="E47" s="5">
        <v>0</v>
      </c>
      <c r="F47" s="36">
        <v>700</v>
      </c>
      <c r="G47" s="36">
        <f t="shared" si="12"/>
        <v>8127.5240000000003</v>
      </c>
      <c r="H47" s="36">
        <v>1867.7</v>
      </c>
      <c r="I47" s="5">
        <f t="shared" si="13"/>
        <v>444.51612</v>
      </c>
      <c r="J47" s="6">
        <f t="shared" si="14"/>
        <v>89347.740120000002</v>
      </c>
      <c r="K47" s="15">
        <f t="shared" si="15"/>
        <v>81220.216119999997</v>
      </c>
    </row>
    <row r="48" spans="1:14">
      <c r="A48" s="90" t="s">
        <v>40</v>
      </c>
      <c r="B48" s="4" t="s">
        <v>173</v>
      </c>
      <c r="C48" s="27"/>
      <c r="D48" s="125">
        <v>79300</v>
      </c>
      <c r="E48" s="125">
        <v>0</v>
      </c>
      <c r="F48" s="125">
        <v>700</v>
      </c>
      <c r="G48" s="125">
        <f t="shared" si="12"/>
        <v>8095.8000000000011</v>
      </c>
      <c r="H48" s="125">
        <v>1838.05</v>
      </c>
      <c r="I48" s="125">
        <f t="shared" si="13"/>
        <v>442.66925000000003</v>
      </c>
      <c r="J48" s="156">
        <f t="shared" si="14"/>
        <v>88976.519250000012</v>
      </c>
      <c r="K48" s="156">
        <f t="shared" si="15"/>
        <v>80880.719250000009</v>
      </c>
    </row>
    <row r="49" spans="1:22">
      <c r="A49" s="14" t="s">
        <v>2</v>
      </c>
      <c r="B49" s="9" t="s">
        <v>3</v>
      </c>
      <c r="C49" s="27" t="s">
        <v>33</v>
      </c>
      <c r="D49" s="125">
        <v>75856</v>
      </c>
      <c r="E49" s="5">
        <v>0</v>
      </c>
      <c r="F49" s="5">
        <v>0</v>
      </c>
      <c r="G49" s="36">
        <f t="shared" si="12"/>
        <v>7813.1680000000006</v>
      </c>
      <c r="H49" s="36">
        <v>1867.7</v>
      </c>
      <c r="I49" s="5">
        <f t="shared" si="13"/>
        <v>427.68434000000002</v>
      </c>
      <c r="J49" s="6">
        <f t="shared" si="14"/>
        <v>85964.552340000009</v>
      </c>
      <c r="K49" s="15">
        <f t="shared" si="15"/>
        <v>78151.384340000004</v>
      </c>
    </row>
    <row r="50" spans="1:22">
      <c r="A50" s="14" t="s">
        <v>2</v>
      </c>
      <c r="B50" s="9" t="s">
        <v>4</v>
      </c>
      <c r="C50" s="27" t="s">
        <v>33</v>
      </c>
      <c r="D50" s="125">
        <v>74862</v>
      </c>
      <c r="E50" s="5">
        <v>0</v>
      </c>
      <c r="F50" s="5">
        <v>0</v>
      </c>
      <c r="G50" s="36">
        <f t="shared" si="12"/>
        <v>7710.786000000001</v>
      </c>
      <c r="H50" s="36">
        <v>1867.7</v>
      </c>
      <c r="I50" s="5">
        <f t="shared" si="13"/>
        <v>422.20243000000005</v>
      </c>
      <c r="J50" s="6">
        <f t="shared" si="14"/>
        <v>84862.688430000009</v>
      </c>
      <c r="K50" s="15">
        <f t="shared" si="15"/>
        <v>77151.902430000002</v>
      </c>
    </row>
    <row r="51" spans="1:22">
      <c r="A51" s="13" t="s">
        <v>2</v>
      </c>
      <c r="B51" s="4" t="s">
        <v>14</v>
      </c>
      <c r="C51" s="27" t="s">
        <v>33</v>
      </c>
      <c r="D51" s="125">
        <v>75309</v>
      </c>
      <c r="E51" s="5">
        <v>0</v>
      </c>
      <c r="F51" s="5">
        <v>0</v>
      </c>
      <c r="G51" s="36">
        <f t="shared" si="12"/>
        <v>7756.8270000000002</v>
      </c>
      <c r="H51" s="36">
        <v>1867.7</v>
      </c>
      <c r="I51" s="5">
        <f t="shared" si="13"/>
        <v>424.66763500000002</v>
      </c>
      <c r="J51" s="6">
        <f t="shared" si="14"/>
        <v>85358.194635000007</v>
      </c>
      <c r="K51" s="15">
        <f t="shared" si="15"/>
        <v>77601.367635000002</v>
      </c>
    </row>
    <row r="52" spans="1:22">
      <c r="A52" s="14" t="s">
        <v>2</v>
      </c>
      <c r="B52" s="9" t="s">
        <v>5</v>
      </c>
      <c r="C52" s="27" t="s">
        <v>33</v>
      </c>
      <c r="D52" s="125">
        <v>73658</v>
      </c>
      <c r="E52" s="5">
        <v>0</v>
      </c>
      <c r="F52" s="5">
        <v>0</v>
      </c>
      <c r="G52" s="36">
        <f t="shared" si="12"/>
        <v>7586.7740000000003</v>
      </c>
      <c r="H52" s="36">
        <v>1867.7</v>
      </c>
      <c r="I52" s="5">
        <f t="shared" si="13"/>
        <v>415.56237000000004</v>
      </c>
      <c r="J52" s="6">
        <f t="shared" si="14"/>
        <v>83528.036370000002</v>
      </c>
      <c r="K52" s="15">
        <f t="shared" si="15"/>
        <v>75941.262369999997</v>
      </c>
    </row>
    <row r="53" spans="1:22" ht="13.5" thickBot="1">
      <c r="A53" s="52" t="s">
        <v>2</v>
      </c>
      <c r="B53" s="53" t="s">
        <v>34</v>
      </c>
      <c r="C53" s="28" t="s">
        <v>33</v>
      </c>
      <c r="D53" s="126">
        <v>75947</v>
      </c>
      <c r="E53" s="54">
        <v>0</v>
      </c>
      <c r="F53" s="54">
        <v>0</v>
      </c>
      <c r="G53" s="22">
        <f t="shared" si="12"/>
        <v>7822.5410000000011</v>
      </c>
      <c r="H53" s="22">
        <v>1867.7</v>
      </c>
      <c r="I53" s="22">
        <f t="shared" si="13"/>
        <v>428.18620499999997</v>
      </c>
      <c r="J53" s="32">
        <f t="shared" si="14"/>
        <v>86065.427205</v>
      </c>
      <c r="K53" s="23">
        <f t="shared" si="15"/>
        <v>78242.886205000003</v>
      </c>
    </row>
    <row r="54" spans="1:22">
      <c r="B54" s="3"/>
      <c r="D54" s="7"/>
      <c r="E54" s="7"/>
      <c r="F54" s="7"/>
      <c r="G54" s="7"/>
      <c r="H54" s="7"/>
      <c r="I54" s="7"/>
      <c r="J54" s="8"/>
    </row>
    <row r="55" spans="1:22" ht="16.5" thickBot="1">
      <c r="A55" s="161" t="s">
        <v>30</v>
      </c>
      <c r="B55" s="162"/>
      <c r="C55" s="162"/>
      <c r="D55" s="162"/>
      <c r="E55" s="162"/>
      <c r="F55" s="162"/>
      <c r="G55" s="162"/>
      <c r="H55" s="162"/>
      <c r="I55" s="162"/>
      <c r="J55" s="163"/>
      <c r="K55" s="70"/>
    </row>
    <row r="56" spans="1:22" ht="13.5" thickBot="1">
      <c r="A56" s="164" t="s">
        <v>15</v>
      </c>
      <c r="B56" s="165"/>
      <c r="C56" s="40" t="s">
        <v>8</v>
      </c>
      <c r="D56" s="40" t="s">
        <v>0</v>
      </c>
      <c r="E56" s="40" t="s">
        <v>80</v>
      </c>
      <c r="F56" s="40" t="s">
        <v>16</v>
      </c>
      <c r="G56" s="40" t="s">
        <v>17</v>
      </c>
      <c r="H56" s="40" t="s">
        <v>19</v>
      </c>
      <c r="I56" s="40" t="s">
        <v>18</v>
      </c>
      <c r="J56" s="39" t="s">
        <v>1</v>
      </c>
      <c r="K56" s="41" t="s">
        <v>79</v>
      </c>
    </row>
    <row r="57" spans="1:22">
      <c r="A57" s="57" t="s">
        <v>36</v>
      </c>
      <c r="B57" s="58" t="s">
        <v>113</v>
      </c>
      <c r="C57" s="35">
        <v>0.92</v>
      </c>
      <c r="D57" s="129">
        <v>80931</v>
      </c>
      <c r="E57" s="59">
        <v>0</v>
      </c>
      <c r="F57" s="36">
        <v>700</v>
      </c>
      <c r="G57" s="36">
        <f t="shared" ref="G57:G65" si="16">(D57-E57-F57)*10.3%</f>
        <v>8263.7930000000015</v>
      </c>
      <c r="H57" s="36">
        <v>1867.7</v>
      </c>
      <c r="I57" s="36">
        <f t="shared" ref="I57:I65" si="17">(D57-E57-F57+G57+H57)*0.5%</f>
        <v>451.81246500000003</v>
      </c>
      <c r="J57" s="37">
        <f t="shared" ref="J57:J65" si="18">D57-E57-F57+G57+H57+I57</f>
        <v>90814.305464999998</v>
      </c>
      <c r="K57" s="38">
        <f t="shared" ref="K57:K65" si="19">J57-G57</f>
        <v>82550.512464999993</v>
      </c>
    </row>
    <row r="58" spans="1:22">
      <c r="A58" s="57" t="s">
        <v>36</v>
      </c>
      <c r="B58" s="58" t="s">
        <v>112</v>
      </c>
      <c r="C58" s="35">
        <v>2</v>
      </c>
      <c r="D58" s="129">
        <v>80931</v>
      </c>
      <c r="E58" s="59">
        <v>0</v>
      </c>
      <c r="F58" s="36">
        <v>700</v>
      </c>
      <c r="G58" s="36">
        <f>(D58-E58-F58)*10.3%</f>
        <v>8263.7930000000015</v>
      </c>
      <c r="H58" s="36">
        <v>1867.7</v>
      </c>
      <c r="I58" s="36">
        <f>(D58-E58-F58+G58+H58)*0.5%</f>
        <v>451.81246500000003</v>
      </c>
      <c r="J58" s="37">
        <f>D58-E58-F58+G58+H58+I58</f>
        <v>90814.305464999998</v>
      </c>
      <c r="K58" s="38">
        <f>J58-G58</f>
        <v>82550.512464999993</v>
      </c>
    </row>
    <row r="59" spans="1:22">
      <c r="A59" s="24" t="s">
        <v>87</v>
      </c>
      <c r="B59" s="18" t="s">
        <v>13</v>
      </c>
      <c r="C59" s="27">
        <v>4.2</v>
      </c>
      <c r="D59" s="130">
        <v>82423</v>
      </c>
      <c r="E59" s="17">
        <v>0</v>
      </c>
      <c r="F59" s="36">
        <v>700</v>
      </c>
      <c r="G59" s="5">
        <f t="shared" si="16"/>
        <v>8417.469000000001</v>
      </c>
      <c r="H59" s="36">
        <v>1867.7</v>
      </c>
      <c r="I59" s="5">
        <f t="shared" si="17"/>
        <v>460.04084499999999</v>
      </c>
      <c r="J59" s="6">
        <f t="shared" si="18"/>
        <v>92468.20984499999</v>
      </c>
      <c r="K59" s="15">
        <f t="shared" si="19"/>
        <v>84050.740844999993</v>
      </c>
    </row>
    <row r="60" spans="1:22">
      <c r="A60" s="24" t="s">
        <v>44</v>
      </c>
      <c r="B60" s="18" t="s">
        <v>43</v>
      </c>
      <c r="C60" s="27">
        <v>6.5</v>
      </c>
      <c r="D60" s="130">
        <v>82921</v>
      </c>
      <c r="E60" s="17">
        <v>0</v>
      </c>
      <c r="F60" s="36">
        <v>700</v>
      </c>
      <c r="G60" s="5">
        <f t="shared" si="16"/>
        <v>8468.7630000000008</v>
      </c>
      <c r="H60" s="36">
        <v>1867.7</v>
      </c>
      <c r="I60" s="5">
        <f t="shared" si="17"/>
        <v>462.78731500000004</v>
      </c>
      <c r="J60" s="6">
        <f t="shared" si="18"/>
        <v>93020.250314999997</v>
      </c>
      <c r="K60" s="15">
        <f t="shared" si="19"/>
        <v>84551.487314999991</v>
      </c>
    </row>
    <row r="61" spans="1:22">
      <c r="A61" s="24" t="s">
        <v>110</v>
      </c>
      <c r="B61" s="18" t="s">
        <v>109</v>
      </c>
      <c r="C61" s="27">
        <v>30</v>
      </c>
      <c r="D61" s="130">
        <v>82623</v>
      </c>
      <c r="E61" s="17">
        <v>0</v>
      </c>
      <c r="F61" s="36">
        <v>700</v>
      </c>
      <c r="G61" s="5">
        <f>(D61-E61-F61)*10.3%</f>
        <v>8438.0690000000013</v>
      </c>
      <c r="H61" s="36">
        <v>1867.7</v>
      </c>
      <c r="I61" s="5">
        <f>(D61-E61-F61+G61+H61)*0.5%</f>
        <v>461.143845</v>
      </c>
      <c r="J61" s="6">
        <f>D61-E61-F61+G61+H61+I61</f>
        <v>92689.912844999999</v>
      </c>
      <c r="K61" s="15">
        <f>J61-G61</f>
        <v>84251.843844999996</v>
      </c>
      <c r="L61" s="83"/>
      <c r="M61" s="83"/>
      <c r="N61" s="84"/>
    </row>
    <row r="62" spans="1:22">
      <c r="A62" s="24" t="s">
        <v>86</v>
      </c>
      <c r="B62" s="18" t="s">
        <v>85</v>
      </c>
      <c r="C62" s="27">
        <v>50</v>
      </c>
      <c r="D62" s="130">
        <v>82921</v>
      </c>
      <c r="E62" s="17">
        <v>0</v>
      </c>
      <c r="F62" s="36">
        <v>700</v>
      </c>
      <c r="G62" s="5">
        <f>(D62-E62-F62)*10.3%</f>
        <v>8468.7630000000008</v>
      </c>
      <c r="H62" s="36">
        <v>1867.7</v>
      </c>
      <c r="I62" s="5">
        <f>(D62-E62-F62+G62+H62)*0.5%</f>
        <v>462.78731500000004</v>
      </c>
      <c r="J62" s="6">
        <f>D62-E62-F62+G62+H62+I62</f>
        <v>93020.250314999997</v>
      </c>
      <c r="K62" s="15">
        <f>J62-G62</f>
        <v>84551.487314999991</v>
      </c>
      <c r="O62" s="85"/>
      <c r="P62" s="85"/>
      <c r="Q62" s="12"/>
      <c r="R62" s="12"/>
      <c r="S62" s="12"/>
      <c r="T62" s="12"/>
      <c r="U62" s="19"/>
      <c r="V62" s="19"/>
    </row>
    <row r="63" spans="1:22">
      <c r="A63" s="24" t="s">
        <v>2</v>
      </c>
      <c r="B63" s="18" t="s">
        <v>35</v>
      </c>
      <c r="C63" s="27" t="s">
        <v>33</v>
      </c>
      <c r="D63" s="130">
        <v>78244</v>
      </c>
      <c r="E63" s="17">
        <v>0</v>
      </c>
      <c r="F63" s="17">
        <v>0</v>
      </c>
      <c r="G63" s="5">
        <f t="shared" si="16"/>
        <v>8059.1320000000005</v>
      </c>
      <c r="H63" s="36">
        <v>1867.7</v>
      </c>
      <c r="I63" s="5">
        <f t="shared" si="17"/>
        <v>440.85415999999998</v>
      </c>
      <c r="J63" s="6">
        <f t="shared" si="18"/>
        <v>88611.686159999997</v>
      </c>
      <c r="K63" s="15">
        <f t="shared" si="19"/>
        <v>80552.55416</v>
      </c>
    </row>
    <row r="64" spans="1:22">
      <c r="A64" s="24" t="s">
        <v>2</v>
      </c>
      <c r="B64" s="18" t="s">
        <v>37</v>
      </c>
      <c r="C64" s="27" t="s">
        <v>33</v>
      </c>
      <c r="D64" s="130">
        <v>78444</v>
      </c>
      <c r="E64" s="17">
        <v>0</v>
      </c>
      <c r="F64" s="17">
        <v>0</v>
      </c>
      <c r="G64" s="5">
        <f t="shared" si="16"/>
        <v>8079.7320000000009</v>
      </c>
      <c r="H64" s="36">
        <v>1867.7</v>
      </c>
      <c r="I64" s="5">
        <f t="shared" si="17"/>
        <v>441.95715999999999</v>
      </c>
      <c r="J64" s="6">
        <f t="shared" si="18"/>
        <v>88833.389160000006</v>
      </c>
      <c r="K64" s="15">
        <f t="shared" si="19"/>
        <v>80753.657160000002</v>
      </c>
    </row>
    <row r="65" spans="1:11" ht="13.5" thickBot="1">
      <c r="A65" s="56" t="s">
        <v>2</v>
      </c>
      <c r="B65" s="25" t="s">
        <v>38</v>
      </c>
      <c r="C65" s="28" t="s">
        <v>33</v>
      </c>
      <c r="D65" s="131">
        <v>77499</v>
      </c>
      <c r="E65" s="26">
        <v>0</v>
      </c>
      <c r="F65" s="26">
        <v>0</v>
      </c>
      <c r="G65" s="22">
        <f t="shared" si="16"/>
        <v>7982.3970000000008</v>
      </c>
      <c r="H65" s="22">
        <v>1867.7</v>
      </c>
      <c r="I65" s="22">
        <f t="shared" si="17"/>
        <v>436.74548499999997</v>
      </c>
      <c r="J65" s="32">
        <f t="shared" si="18"/>
        <v>87785.842485000001</v>
      </c>
      <c r="K65" s="23">
        <f t="shared" si="19"/>
        <v>79803.445485000004</v>
      </c>
    </row>
    <row r="67" spans="1:11" ht="13.5">
      <c r="A67" s="60"/>
    </row>
  </sheetData>
  <mergeCells count="15">
    <mergeCell ref="B5:K5"/>
    <mergeCell ref="A6:K6"/>
    <mergeCell ref="A2:L2"/>
    <mergeCell ref="A1:K1"/>
    <mergeCell ref="B3:K3"/>
    <mergeCell ref="B4:K4"/>
    <mergeCell ref="A56:B56"/>
    <mergeCell ref="A30:J30"/>
    <mergeCell ref="A31:B31"/>
    <mergeCell ref="A55:J55"/>
    <mergeCell ref="L9:N10"/>
    <mergeCell ref="L31:N32"/>
    <mergeCell ref="A9:K9"/>
    <mergeCell ref="A10:I10"/>
    <mergeCell ref="A11:B11"/>
  </mergeCells>
  <phoneticPr fontId="29" type="noConversion"/>
  <pageMargins left="0.70866141732283505" right="0.70866141732283505" top="0.24803149599999999" bottom="0.24803149599999999" header="0.31496062992126" footer="0.31496062992126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7"/>
  <sheetViews>
    <sheetView workbookViewId="0">
      <selection activeCell="A10" sqref="A10:I10"/>
    </sheetView>
  </sheetViews>
  <sheetFormatPr defaultRowHeight="12.75"/>
  <cols>
    <col min="1" max="1" width="10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7109375" bestFit="1" customWidth="1"/>
    <col min="11" max="11" width="13.5703125" bestFit="1" customWidth="1"/>
    <col min="14" max="14" width="9.42578125" bestFit="1" customWidth="1"/>
  </cols>
  <sheetData>
    <row r="1" spans="1:14" ht="23.25">
      <c r="A1" s="184" t="s">
        <v>137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96"/>
      <c r="M1" s="96"/>
      <c r="N1" s="1"/>
    </row>
    <row r="2" spans="1:14" ht="16.5">
      <c r="A2" s="186" t="s">
        <v>132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97"/>
      <c r="N2" s="98"/>
    </row>
    <row r="3" spans="1:14" ht="15">
      <c r="A3" s="105"/>
      <c r="B3" s="181" t="s">
        <v>133</v>
      </c>
      <c r="C3" s="181"/>
      <c r="D3" s="181"/>
      <c r="E3" s="181"/>
      <c r="F3" s="181"/>
      <c r="G3" s="181"/>
      <c r="H3" s="181"/>
      <c r="I3" s="181"/>
      <c r="J3" s="181"/>
      <c r="K3" s="181"/>
      <c r="L3" s="97"/>
      <c r="M3" s="97"/>
      <c r="N3" s="98"/>
    </row>
    <row r="4" spans="1:14" ht="15">
      <c r="A4" s="105"/>
      <c r="B4" s="181" t="s">
        <v>134</v>
      </c>
      <c r="C4" s="181"/>
      <c r="D4" s="181"/>
      <c r="E4" s="181"/>
      <c r="F4" s="181"/>
      <c r="G4" s="181"/>
      <c r="H4" s="181"/>
      <c r="I4" s="181"/>
      <c r="J4" s="181"/>
      <c r="K4" s="181"/>
      <c r="L4" s="97"/>
      <c r="M4" s="97"/>
      <c r="N4" s="98"/>
    </row>
    <row r="5" spans="1:14" ht="15">
      <c r="A5" s="105"/>
      <c r="B5" s="181" t="s">
        <v>135</v>
      </c>
      <c r="C5" s="181"/>
      <c r="D5" s="181"/>
      <c r="E5" s="181"/>
      <c r="F5" s="181"/>
      <c r="G5" s="181"/>
      <c r="H5" s="181"/>
      <c r="I5" s="181"/>
      <c r="J5" s="181"/>
      <c r="K5" s="181"/>
      <c r="L5" s="97"/>
      <c r="M5" s="97"/>
      <c r="N5" s="98"/>
    </row>
    <row r="6" spans="1:14" ht="18.75" thickBot="1">
      <c r="A6" s="182" t="s">
        <v>136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2"/>
      <c r="M6" s="2"/>
      <c r="N6" s="31"/>
    </row>
    <row r="8" spans="1:14" ht="13.5" thickBot="1"/>
    <row r="9" spans="1:14" ht="16.5" thickBot="1">
      <c r="A9" s="173" t="s">
        <v>181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67" t="s">
        <v>93</v>
      </c>
      <c r="M9" s="168"/>
      <c r="N9" s="169"/>
    </row>
    <row r="10" spans="1:14" ht="16.5" thickBot="1">
      <c r="A10" s="178" t="s">
        <v>31</v>
      </c>
      <c r="B10" s="179"/>
      <c r="C10" s="179"/>
      <c r="D10" s="179"/>
      <c r="E10" s="179"/>
      <c r="F10" s="179"/>
      <c r="G10" s="179"/>
      <c r="H10" s="179"/>
      <c r="I10" s="180"/>
      <c r="J10" s="29"/>
      <c r="K10" s="1"/>
      <c r="L10" s="170"/>
      <c r="M10" s="171"/>
      <c r="N10" s="172"/>
    </row>
    <row r="11" spans="1:14" ht="16.5">
      <c r="A11" s="202" t="s">
        <v>15</v>
      </c>
      <c r="B11" s="203"/>
      <c r="C11" s="44" t="s">
        <v>8</v>
      </c>
      <c r="D11" s="43" t="s">
        <v>0</v>
      </c>
      <c r="E11" s="43" t="s">
        <v>80</v>
      </c>
      <c r="F11" s="43" t="s">
        <v>16</v>
      </c>
      <c r="G11" s="43" t="s">
        <v>17</v>
      </c>
      <c r="H11" s="43" t="s">
        <v>19</v>
      </c>
      <c r="I11" s="43" t="s">
        <v>18</v>
      </c>
      <c r="J11" s="44" t="s">
        <v>1</v>
      </c>
      <c r="K11" s="45" t="s">
        <v>79</v>
      </c>
      <c r="L11" s="77" t="s">
        <v>95</v>
      </c>
      <c r="M11" s="78"/>
      <c r="N11" s="79">
        <v>300</v>
      </c>
    </row>
    <row r="12" spans="1:14" ht="16.5">
      <c r="A12" s="90" t="s">
        <v>20</v>
      </c>
      <c r="B12" s="34" t="s">
        <v>165</v>
      </c>
      <c r="C12" s="27">
        <v>11</v>
      </c>
      <c r="D12" s="125">
        <v>83119</v>
      </c>
      <c r="E12" s="5">
        <v>0</v>
      </c>
      <c r="F12" s="5">
        <v>700</v>
      </c>
      <c r="G12" s="5">
        <f>(D12-E12-F12)*10.3%</f>
        <v>8489.1570000000011</v>
      </c>
      <c r="H12" s="5">
        <v>1818.28</v>
      </c>
      <c r="I12" s="5">
        <f>(D12-E12-F12+G12+H12)*0.5%</f>
        <v>463.63218500000005</v>
      </c>
      <c r="J12" s="6">
        <f>D12-E12-F12+G12+H12+I12</f>
        <v>93190.069185</v>
      </c>
      <c r="K12" s="6">
        <f>J12-G12</f>
        <v>84700.912184999994</v>
      </c>
      <c r="L12" s="81" t="s">
        <v>97</v>
      </c>
      <c r="M12" s="81"/>
      <c r="N12" s="82">
        <v>400</v>
      </c>
    </row>
    <row r="13" spans="1:14" ht="16.5">
      <c r="A13" s="90" t="s">
        <v>20</v>
      </c>
      <c r="B13" s="4" t="s">
        <v>161</v>
      </c>
      <c r="C13" s="27" t="s">
        <v>164</v>
      </c>
      <c r="D13" s="125">
        <v>82323</v>
      </c>
      <c r="E13" s="5">
        <v>0</v>
      </c>
      <c r="F13" s="5">
        <v>700</v>
      </c>
      <c r="G13" s="5">
        <f>(D13-E13-F13)*10.3%</f>
        <v>8407.1689999999999</v>
      </c>
      <c r="H13" s="5">
        <v>1818.28</v>
      </c>
      <c r="I13" s="5">
        <f>(D13-E13-F13+G13+H13)*0.5%</f>
        <v>459.24224499999997</v>
      </c>
      <c r="J13" s="6">
        <f>D13-E13-F13+G13+H13+I13</f>
        <v>92307.691244999995</v>
      </c>
      <c r="K13" s="6">
        <f>J13-G13</f>
        <v>83900.522245</v>
      </c>
      <c r="L13" s="81" t="s">
        <v>99</v>
      </c>
      <c r="M13" s="81"/>
      <c r="N13" s="82">
        <v>500</v>
      </c>
    </row>
    <row r="14" spans="1:14" ht="16.5">
      <c r="A14" s="90" t="s">
        <v>20</v>
      </c>
      <c r="B14" s="4" t="s">
        <v>24</v>
      </c>
      <c r="C14" s="27">
        <v>6</v>
      </c>
      <c r="D14" s="125">
        <v>82124</v>
      </c>
      <c r="E14" s="5">
        <v>0</v>
      </c>
      <c r="F14" s="5">
        <v>700</v>
      </c>
      <c r="G14" s="5">
        <f>(D14-E14-F14)*10.3%</f>
        <v>8386.6720000000005</v>
      </c>
      <c r="H14" s="5">
        <v>1818.28</v>
      </c>
      <c r="I14" s="5">
        <f>(D14-E14-F14+G14+H14)*0.5%</f>
        <v>458.14476000000002</v>
      </c>
      <c r="J14" s="6">
        <f>D14-E14-F14+G14+H14+I14</f>
        <v>92087.09676</v>
      </c>
      <c r="K14" s="6">
        <f>J14-G14</f>
        <v>83700.424759999994</v>
      </c>
      <c r="L14" s="81" t="s">
        <v>101</v>
      </c>
      <c r="M14" s="81"/>
      <c r="N14" s="82">
        <v>600</v>
      </c>
    </row>
    <row r="15" spans="1:14" ht="16.5">
      <c r="A15" s="90" t="s">
        <v>20</v>
      </c>
      <c r="B15" s="4" t="s">
        <v>25</v>
      </c>
      <c r="C15" s="27">
        <v>3</v>
      </c>
      <c r="D15" s="125">
        <v>82721</v>
      </c>
      <c r="E15" s="5">
        <v>0</v>
      </c>
      <c r="F15" s="5">
        <v>700</v>
      </c>
      <c r="G15" s="5">
        <f>(D15-E15-F15)*10.3%</f>
        <v>8448.1630000000005</v>
      </c>
      <c r="H15" s="5">
        <v>1818.28</v>
      </c>
      <c r="I15" s="5">
        <f>(D15-E15-F15+G15+H15)*0.5%</f>
        <v>461.43721499999998</v>
      </c>
      <c r="J15" s="6">
        <f>D15-E15-F15+G15+H15+I15</f>
        <v>92748.880214999997</v>
      </c>
      <c r="K15" s="6">
        <f>J15-G15</f>
        <v>84300.717214999997</v>
      </c>
      <c r="L15" s="81" t="s">
        <v>103</v>
      </c>
      <c r="M15" s="81"/>
      <c r="N15" s="82">
        <v>700</v>
      </c>
    </row>
    <row r="16" spans="1:14" ht="16.5">
      <c r="A16" s="90" t="s">
        <v>7</v>
      </c>
      <c r="B16" s="4" t="s">
        <v>21</v>
      </c>
      <c r="C16" s="27">
        <v>3</v>
      </c>
      <c r="D16" s="125">
        <v>87000</v>
      </c>
      <c r="E16" s="5">
        <v>3000</v>
      </c>
      <c r="F16" s="5">
        <v>700</v>
      </c>
      <c r="G16" s="5">
        <f t="shared" ref="G16:G26" si="0">(D16-E16-F16)*10.3%</f>
        <v>8579.9000000000015</v>
      </c>
      <c r="H16" s="5">
        <v>1818.28</v>
      </c>
      <c r="I16" s="5">
        <f t="shared" ref="I16:I26" si="1">(D16-E16-F16+G16+H16)*0.5%</f>
        <v>468.49089999999995</v>
      </c>
      <c r="J16" s="6">
        <f t="shared" ref="J16:J26" si="2">D16-E16-F16+G16+H16+I16</f>
        <v>94166.670899999997</v>
      </c>
      <c r="K16" s="6">
        <f t="shared" ref="K16:K26" si="3">J16-G16</f>
        <v>85586.770900000003</v>
      </c>
      <c r="L16" s="81" t="s">
        <v>105</v>
      </c>
      <c r="M16" s="81"/>
      <c r="N16" s="82">
        <v>800</v>
      </c>
    </row>
    <row r="17" spans="1:14" ht="16.5">
      <c r="A17" s="90" t="s">
        <v>22</v>
      </c>
      <c r="B17" s="4" t="s">
        <v>23</v>
      </c>
      <c r="C17" s="27">
        <v>11</v>
      </c>
      <c r="D17" s="125">
        <v>84413</v>
      </c>
      <c r="E17" s="5">
        <v>0</v>
      </c>
      <c r="F17" s="5">
        <v>700</v>
      </c>
      <c r="G17" s="5">
        <f t="shared" si="0"/>
        <v>8622.4390000000003</v>
      </c>
      <c r="H17" s="5">
        <v>1818.28</v>
      </c>
      <c r="I17" s="5">
        <f t="shared" si="1"/>
        <v>470.768595</v>
      </c>
      <c r="J17" s="6">
        <f t="shared" si="2"/>
        <v>94624.487594999999</v>
      </c>
      <c r="K17" s="6">
        <f t="shared" si="3"/>
        <v>86002.048595</v>
      </c>
      <c r="L17" s="81" t="s">
        <v>107</v>
      </c>
      <c r="M17" s="81"/>
      <c r="N17" s="82">
        <v>900</v>
      </c>
    </row>
    <row r="18" spans="1:14">
      <c r="A18" s="90" t="s">
        <v>114</v>
      </c>
      <c r="B18" s="4" t="s">
        <v>111</v>
      </c>
      <c r="C18" s="27">
        <v>12</v>
      </c>
      <c r="D18" s="125">
        <v>88791</v>
      </c>
      <c r="E18" s="5">
        <v>0</v>
      </c>
      <c r="F18" s="5">
        <v>700</v>
      </c>
      <c r="G18" s="5">
        <f t="shared" si="0"/>
        <v>9073.3730000000014</v>
      </c>
      <c r="H18" s="5">
        <v>1818.28</v>
      </c>
      <c r="I18" s="5">
        <f t="shared" si="1"/>
        <v>494.91326500000002</v>
      </c>
      <c r="J18" s="6">
        <f t="shared" si="2"/>
        <v>99477.566265000001</v>
      </c>
      <c r="K18" s="6">
        <f t="shared" si="3"/>
        <v>90404.193264999994</v>
      </c>
    </row>
    <row r="19" spans="1:14" ht="16.5">
      <c r="A19" s="90" t="s">
        <v>157</v>
      </c>
      <c r="B19" s="4" t="s">
        <v>156</v>
      </c>
      <c r="C19" s="27">
        <v>1.9</v>
      </c>
      <c r="D19" s="125">
        <v>88791</v>
      </c>
      <c r="E19" s="5">
        <v>0</v>
      </c>
      <c r="F19" s="5">
        <v>700</v>
      </c>
      <c r="G19" s="5">
        <f t="shared" si="0"/>
        <v>9073.3730000000014</v>
      </c>
      <c r="H19" s="5">
        <v>1818.28</v>
      </c>
      <c r="I19" s="5">
        <f t="shared" si="1"/>
        <v>494.91326500000002</v>
      </c>
      <c r="J19" s="6">
        <f t="shared" si="2"/>
        <v>99477.566265000001</v>
      </c>
      <c r="K19" s="6">
        <f t="shared" si="3"/>
        <v>90404.193264999994</v>
      </c>
      <c r="L19" s="86"/>
      <c r="M19" s="86"/>
      <c r="N19" s="87"/>
    </row>
    <row r="20" spans="1:14" ht="16.5">
      <c r="A20" s="90" t="s">
        <v>114</v>
      </c>
      <c r="B20" s="4" t="s">
        <v>159</v>
      </c>
      <c r="C20" s="27"/>
      <c r="D20" s="125">
        <v>85607</v>
      </c>
      <c r="E20" s="5">
        <v>0</v>
      </c>
      <c r="F20" s="5">
        <v>700</v>
      </c>
      <c r="G20" s="5">
        <f>(D20-E20-F20)*10.3%</f>
        <v>8745.4210000000003</v>
      </c>
      <c r="H20" s="5">
        <v>1818.28</v>
      </c>
      <c r="I20" s="5">
        <f>(D20-E20-F20+G20+H20)*0.5%</f>
        <v>477.35350500000004</v>
      </c>
      <c r="J20" s="6">
        <f>D20-E20-F20+G20+H20+I20</f>
        <v>95948.054505000007</v>
      </c>
      <c r="K20" s="6">
        <f>J20-G20</f>
        <v>87202.633505000005</v>
      </c>
      <c r="L20" s="86"/>
      <c r="M20" s="86"/>
      <c r="N20" s="87"/>
    </row>
    <row r="21" spans="1:14" ht="16.5">
      <c r="A21" s="13" t="s">
        <v>168</v>
      </c>
      <c r="B21" s="4" t="s">
        <v>167</v>
      </c>
      <c r="C21" s="27">
        <v>12</v>
      </c>
      <c r="D21" s="125">
        <v>87417</v>
      </c>
      <c r="E21" s="5">
        <v>0</v>
      </c>
      <c r="F21" s="5">
        <v>700</v>
      </c>
      <c r="G21" s="5">
        <f>(D21-E21-F21)*10.3%</f>
        <v>8931.8510000000006</v>
      </c>
      <c r="H21" s="5">
        <v>1818.28</v>
      </c>
      <c r="I21" s="5">
        <f>(D21-E21-F21+G21+H21)*0.5%</f>
        <v>487.33565499999997</v>
      </c>
      <c r="J21" s="6">
        <f>D21-E21-F21+G21+H21+I21</f>
        <v>97954.466654999997</v>
      </c>
      <c r="K21" s="6">
        <f>J21-G21</f>
        <v>89022.615655000001</v>
      </c>
      <c r="L21" s="86"/>
      <c r="M21" s="86"/>
      <c r="N21" s="87"/>
    </row>
    <row r="22" spans="1:14" ht="16.5">
      <c r="A22" s="13" t="s">
        <v>168</v>
      </c>
      <c r="B22" s="4" t="s">
        <v>169</v>
      </c>
      <c r="C22" s="27">
        <v>12</v>
      </c>
      <c r="D22" s="125">
        <v>87796</v>
      </c>
      <c r="E22" s="5">
        <v>0</v>
      </c>
      <c r="F22" s="5">
        <v>700</v>
      </c>
      <c r="G22" s="5">
        <f>(D22-E22-F22)*10.3%</f>
        <v>8970.8880000000008</v>
      </c>
      <c r="H22" s="5">
        <v>1818.28</v>
      </c>
      <c r="I22" s="5">
        <f>(D22-E22-F22+G22+H22)*0.5%</f>
        <v>489.42584000000005</v>
      </c>
      <c r="J22" s="6">
        <f>D22-E22-F22+G22+H22+I22</f>
        <v>98374.593840000001</v>
      </c>
      <c r="K22" s="6">
        <f>J22-G22</f>
        <v>89403.705839999995</v>
      </c>
      <c r="L22" s="86"/>
      <c r="M22" s="86"/>
      <c r="N22" s="87"/>
    </row>
    <row r="23" spans="1:14" ht="16.5">
      <c r="A23" s="115" t="s">
        <v>128</v>
      </c>
      <c r="B23" s="4" t="s">
        <v>129</v>
      </c>
      <c r="C23" s="27">
        <v>3</v>
      </c>
      <c r="D23" s="125">
        <v>87199</v>
      </c>
      <c r="E23" s="5">
        <v>0</v>
      </c>
      <c r="F23" s="5">
        <v>700</v>
      </c>
      <c r="G23" s="5">
        <f t="shared" si="0"/>
        <v>8909.3970000000008</v>
      </c>
      <c r="H23" s="5">
        <v>1818.28</v>
      </c>
      <c r="I23" s="5">
        <f t="shared" si="1"/>
        <v>486.13338499999998</v>
      </c>
      <c r="J23" s="6">
        <f t="shared" si="2"/>
        <v>97712.81038499999</v>
      </c>
      <c r="K23" s="6">
        <f t="shared" si="3"/>
        <v>88803.413384999993</v>
      </c>
      <c r="L23" s="86"/>
      <c r="M23" s="86"/>
      <c r="N23" s="87"/>
    </row>
    <row r="24" spans="1:14" ht="16.5">
      <c r="A24" s="115" t="s">
        <v>131</v>
      </c>
      <c r="B24" s="4" t="s">
        <v>140</v>
      </c>
      <c r="C24" s="27">
        <v>8</v>
      </c>
      <c r="D24" s="125">
        <v>89736</v>
      </c>
      <c r="E24" s="5">
        <v>0</v>
      </c>
      <c r="F24" s="5">
        <v>700</v>
      </c>
      <c r="G24" s="5">
        <f t="shared" si="0"/>
        <v>9170.7080000000005</v>
      </c>
      <c r="H24" s="5">
        <v>1818.28</v>
      </c>
      <c r="I24" s="5">
        <f t="shared" si="1"/>
        <v>500.12493999999998</v>
      </c>
      <c r="J24" s="6">
        <f t="shared" si="2"/>
        <v>100525.11293999999</v>
      </c>
      <c r="K24" s="6">
        <f t="shared" si="3"/>
        <v>91354.404939999993</v>
      </c>
      <c r="L24" s="86"/>
      <c r="M24" s="86"/>
      <c r="N24" s="87"/>
    </row>
    <row r="25" spans="1:14" ht="16.5">
      <c r="A25" s="115" t="s">
        <v>131</v>
      </c>
      <c r="B25" s="4" t="s">
        <v>166</v>
      </c>
      <c r="C25" s="27"/>
      <c r="D25" s="125">
        <v>85457</v>
      </c>
      <c r="E25" s="5">
        <v>0</v>
      </c>
      <c r="F25" s="5">
        <v>700</v>
      </c>
      <c r="G25" s="5">
        <f>(D25-E25-F25)*10.3%</f>
        <v>8729.9710000000014</v>
      </c>
      <c r="H25" s="5">
        <v>1818.28</v>
      </c>
      <c r="I25" s="5">
        <f>(D25-E25-F25+G25+H25)*0.5%</f>
        <v>476.52625500000005</v>
      </c>
      <c r="J25" s="6">
        <f>D25-E25-F25+G25+H25+I25</f>
        <v>95781.777255000008</v>
      </c>
      <c r="K25" s="6">
        <f>J25-G25</f>
        <v>87051.806255000003</v>
      </c>
      <c r="L25" s="86"/>
      <c r="M25" s="86"/>
      <c r="N25" s="87"/>
    </row>
    <row r="26" spans="1:14" ht="16.5">
      <c r="A26" s="93" t="s">
        <v>160</v>
      </c>
      <c r="B26" s="4" t="s">
        <v>162</v>
      </c>
      <c r="C26" s="27" t="s">
        <v>163</v>
      </c>
      <c r="D26" s="125">
        <v>84463</v>
      </c>
      <c r="E26" s="5">
        <v>0</v>
      </c>
      <c r="F26" s="36">
        <v>700</v>
      </c>
      <c r="G26" s="36">
        <f t="shared" si="0"/>
        <v>8627.5889999999999</v>
      </c>
      <c r="H26" s="36">
        <v>1838.05</v>
      </c>
      <c r="I26" s="5">
        <f t="shared" si="1"/>
        <v>471.14319500000005</v>
      </c>
      <c r="J26" s="6">
        <f t="shared" si="2"/>
        <v>94699.782195000007</v>
      </c>
      <c r="K26" s="15">
        <f t="shared" si="3"/>
        <v>86072.193195</v>
      </c>
      <c r="L26" s="86"/>
      <c r="M26" s="86"/>
      <c r="N26" s="87"/>
    </row>
    <row r="27" spans="1:14">
      <c r="A27" s="90" t="s">
        <v>2</v>
      </c>
      <c r="B27" s="4" t="s">
        <v>117</v>
      </c>
      <c r="C27" s="27" t="s">
        <v>33</v>
      </c>
      <c r="D27" s="125">
        <v>78841</v>
      </c>
      <c r="E27" s="5">
        <v>0</v>
      </c>
      <c r="F27" s="5">
        <v>0</v>
      </c>
      <c r="G27" s="5">
        <f>(D27-E27-F27)*10.3%</f>
        <v>8120.6230000000005</v>
      </c>
      <c r="H27" s="5">
        <v>1818.28</v>
      </c>
      <c r="I27" s="5">
        <f>(D27-E27-F27+G27+H27)*0.5%</f>
        <v>443.89951500000006</v>
      </c>
      <c r="J27" s="6">
        <f>D27-E27-F27+G27+H27+I27</f>
        <v>89223.802515000003</v>
      </c>
      <c r="K27" s="6">
        <f>J27-G27</f>
        <v>81103.179514999996</v>
      </c>
    </row>
    <row r="28" spans="1:14" ht="13.5" thickBot="1">
      <c r="A28" s="136" t="s">
        <v>2</v>
      </c>
      <c r="B28" s="21" t="s">
        <v>118</v>
      </c>
      <c r="C28" s="28" t="s">
        <v>33</v>
      </c>
      <c r="D28" s="128">
        <v>78343</v>
      </c>
      <c r="E28" s="22">
        <v>0</v>
      </c>
      <c r="F28" s="22">
        <v>0</v>
      </c>
      <c r="G28" s="22">
        <f>(D28-E28-F28)*10.3%</f>
        <v>8069.3290000000006</v>
      </c>
      <c r="H28" s="22">
        <v>1818.28</v>
      </c>
      <c r="I28" s="22">
        <f>(D28-E28-F28+G28+H28)*0.5%</f>
        <v>441.15304500000002</v>
      </c>
      <c r="J28" s="32">
        <f>D28-E28-F28+G28+H28+I28</f>
        <v>88671.762044999996</v>
      </c>
      <c r="K28" s="32">
        <f>J28-G28</f>
        <v>80602.433044999998</v>
      </c>
    </row>
    <row r="29" spans="1:14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189" t="s">
        <v>26</v>
      </c>
      <c r="B30" s="189"/>
      <c r="C30" s="189"/>
      <c r="D30" s="189"/>
      <c r="E30" s="189"/>
      <c r="F30" s="189"/>
      <c r="G30" s="166"/>
      <c r="H30" s="189"/>
      <c r="I30" s="189"/>
      <c r="J30" s="189"/>
      <c r="K30" s="65"/>
    </row>
    <row r="31" spans="1:14" ht="13.5" thickBot="1">
      <c r="A31" s="197" t="s">
        <v>15</v>
      </c>
      <c r="B31" s="198"/>
      <c r="C31" s="66" t="s">
        <v>8</v>
      </c>
      <c r="D31" s="67" t="s">
        <v>0</v>
      </c>
      <c r="E31" s="67" t="s">
        <v>80</v>
      </c>
      <c r="F31" s="137" t="s">
        <v>16</v>
      </c>
      <c r="G31" s="72" t="s">
        <v>17</v>
      </c>
      <c r="H31" s="71" t="s">
        <v>19</v>
      </c>
      <c r="I31" s="67" t="s">
        <v>18</v>
      </c>
      <c r="J31" s="68" t="s">
        <v>1</v>
      </c>
      <c r="K31" s="69" t="s">
        <v>79</v>
      </c>
      <c r="L31" s="167" t="s">
        <v>94</v>
      </c>
      <c r="M31" s="168"/>
      <c r="N31" s="169"/>
    </row>
    <row r="32" spans="1:14" ht="13.5" thickBot="1">
      <c r="A32" s="46" t="s">
        <v>7</v>
      </c>
      <c r="B32" s="47" t="s">
        <v>27</v>
      </c>
      <c r="C32" s="48">
        <v>0.9</v>
      </c>
      <c r="D32" s="153">
        <v>84741</v>
      </c>
      <c r="E32" s="49">
        <v>3000</v>
      </c>
      <c r="F32" s="36">
        <v>700</v>
      </c>
      <c r="G32" s="36">
        <f t="shared" ref="G32:G38" si="4">(D32-E32-F32)*10.3%</f>
        <v>8347.223</v>
      </c>
      <c r="H32" s="5">
        <v>1818.28</v>
      </c>
      <c r="I32" s="49">
        <f t="shared" ref="I32:I38" si="5">(D32-E32-F32+G32+H32)*0.5%</f>
        <v>456.03251499999999</v>
      </c>
      <c r="J32" s="50">
        <f t="shared" ref="J32:J38" si="6">D32-E32-F32+G32+H32+I32</f>
        <v>91662.535514999996</v>
      </c>
      <c r="K32" s="51">
        <f t="shared" ref="K32:K38" si="7">J32-G32</f>
        <v>83315.312514999998</v>
      </c>
      <c r="L32" s="170"/>
      <c r="M32" s="171"/>
      <c r="N32" s="172"/>
    </row>
    <row r="33" spans="1:14" ht="16.5">
      <c r="A33" s="90" t="s">
        <v>171</v>
      </c>
      <c r="B33" s="34" t="s">
        <v>170</v>
      </c>
      <c r="C33" s="35">
        <v>1</v>
      </c>
      <c r="D33" s="125">
        <v>81558</v>
      </c>
      <c r="E33" s="5">
        <v>0</v>
      </c>
      <c r="F33" s="36">
        <v>700</v>
      </c>
      <c r="G33" s="36">
        <f t="shared" si="4"/>
        <v>8328.3739999999998</v>
      </c>
      <c r="H33" s="5">
        <v>1818.28</v>
      </c>
      <c r="I33" s="5">
        <f t="shared" si="5"/>
        <v>455.02326999999997</v>
      </c>
      <c r="J33" s="6">
        <f t="shared" si="6"/>
        <v>91459.67727</v>
      </c>
      <c r="K33" s="15">
        <f t="shared" si="7"/>
        <v>83131.303270000004</v>
      </c>
      <c r="L33" s="77" t="s">
        <v>96</v>
      </c>
      <c r="M33" s="78"/>
      <c r="N33" s="79">
        <v>300</v>
      </c>
    </row>
    <row r="34" spans="1:14" ht="16.5">
      <c r="A34" s="90" t="s">
        <v>174</v>
      </c>
      <c r="B34" s="34" t="s">
        <v>172</v>
      </c>
      <c r="C34" s="35">
        <v>1.2</v>
      </c>
      <c r="D34" s="125">
        <v>81458</v>
      </c>
      <c r="E34" s="125">
        <v>0</v>
      </c>
      <c r="F34" s="127">
        <v>700</v>
      </c>
      <c r="G34" s="127">
        <f t="shared" si="4"/>
        <v>8318.0740000000005</v>
      </c>
      <c r="H34" s="125">
        <v>1818.28</v>
      </c>
      <c r="I34" s="125">
        <f t="shared" si="5"/>
        <v>454.47176999999999</v>
      </c>
      <c r="J34" s="156">
        <f t="shared" si="6"/>
        <v>91348.825769999996</v>
      </c>
      <c r="K34" s="157">
        <f t="shared" si="7"/>
        <v>83030.751770000003</v>
      </c>
      <c r="L34" s="80" t="s">
        <v>98</v>
      </c>
      <c r="M34" s="81"/>
      <c r="N34" s="82">
        <v>400</v>
      </c>
    </row>
    <row r="35" spans="1:14" ht="16.5">
      <c r="A35" s="14" t="s">
        <v>6</v>
      </c>
      <c r="B35" s="9" t="s">
        <v>12</v>
      </c>
      <c r="C35" s="27">
        <v>8</v>
      </c>
      <c r="D35" s="125">
        <v>80761</v>
      </c>
      <c r="E35" s="5">
        <v>0</v>
      </c>
      <c r="F35" s="36">
        <v>700</v>
      </c>
      <c r="G35" s="36">
        <f t="shared" si="4"/>
        <v>8246.2830000000013</v>
      </c>
      <c r="H35" s="5">
        <v>1818.28</v>
      </c>
      <c r="I35" s="5">
        <f t="shared" si="5"/>
        <v>450.627815</v>
      </c>
      <c r="J35" s="6">
        <f t="shared" si="6"/>
        <v>90576.190814999994</v>
      </c>
      <c r="K35" s="15">
        <f t="shared" si="7"/>
        <v>82329.907814999999</v>
      </c>
      <c r="L35" s="80" t="s">
        <v>100</v>
      </c>
      <c r="M35" s="81"/>
      <c r="N35" s="82">
        <v>500</v>
      </c>
    </row>
    <row r="36" spans="1:14" ht="16.5">
      <c r="A36" s="14" t="s">
        <v>6</v>
      </c>
      <c r="B36" s="9" t="s">
        <v>177</v>
      </c>
      <c r="C36" s="27">
        <v>8</v>
      </c>
      <c r="D36" s="125">
        <v>82254</v>
      </c>
      <c r="E36" s="5">
        <v>0</v>
      </c>
      <c r="F36" s="36">
        <v>700</v>
      </c>
      <c r="G36" s="36">
        <f t="shared" si="4"/>
        <v>8400.0619999999999</v>
      </c>
      <c r="H36" s="5">
        <v>1818.28</v>
      </c>
      <c r="I36" s="5">
        <f t="shared" si="5"/>
        <v>458.86171000000002</v>
      </c>
      <c r="J36" s="6">
        <f t="shared" si="6"/>
        <v>92231.203710000002</v>
      </c>
      <c r="K36" s="15">
        <f t="shared" si="7"/>
        <v>83831.141709999996</v>
      </c>
      <c r="L36" s="80" t="s">
        <v>102</v>
      </c>
      <c r="M36" s="81"/>
      <c r="N36" s="82">
        <v>600</v>
      </c>
    </row>
    <row r="37" spans="1:14" ht="16.5">
      <c r="A37" s="14" t="s">
        <v>28</v>
      </c>
      <c r="B37" s="9" t="s">
        <v>29</v>
      </c>
      <c r="C37" s="27">
        <v>8</v>
      </c>
      <c r="D37" s="125">
        <v>78065</v>
      </c>
      <c r="E37" s="5">
        <v>0</v>
      </c>
      <c r="F37" s="36">
        <v>700</v>
      </c>
      <c r="G37" s="36">
        <f t="shared" si="4"/>
        <v>7968.5950000000003</v>
      </c>
      <c r="H37" s="5">
        <v>1818.28</v>
      </c>
      <c r="I37" s="5">
        <f t="shared" si="5"/>
        <v>435.75937500000003</v>
      </c>
      <c r="J37" s="6">
        <f t="shared" si="6"/>
        <v>87587.634374999994</v>
      </c>
      <c r="K37" s="15">
        <f t="shared" si="7"/>
        <v>79619.039374999993</v>
      </c>
      <c r="L37" s="80" t="s">
        <v>104</v>
      </c>
      <c r="M37" s="81"/>
      <c r="N37" s="82">
        <v>700</v>
      </c>
    </row>
    <row r="38" spans="1:14" ht="16.5">
      <c r="A38" s="14" t="s">
        <v>28</v>
      </c>
      <c r="B38" s="113" t="s">
        <v>139</v>
      </c>
      <c r="C38" s="27">
        <v>18</v>
      </c>
      <c r="D38" s="125">
        <v>79269</v>
      </c>
      <c r="E38" s="5">
        <v>0</v>
      </c>
      <c r="F38" s="36">
        <v>700</v>
      </c>
      <c r="G38" s="36">
        <f t="shared" si="4"/>
        <v>8092.6070000000009</v>
      </c>
      <c r="H38" s="5">
        <v>1818.28</v>
      </c>
      <c r="I38" s="5">
        <f t="shared" si="5"/>
        <v>442.39943500000004</v>
      </c>
      <c r="J38" s="6">
        <f t="shared" si="6"/>
        <v>88922.286435000002</v>
      </c>
      <c r="K38" s="15">
        <f t="shared" si="7"/>
        <v>80829.679434999998</v>
      </c>
      <c r="L38" s="80" t="s">
        <v>106</v>
      </c>
      <c r="M38" s="81"/>
      <c r="N38" s="82">
        <v>750</v>
      </c>
    </row>
    <row r="39" spans="1:14" ht="16.5">
      <c r="A39" s="14" t="s">
        <v>10</v>
      </c>
      <c r="B39" s="9" t="s">
        <v>9</v>
      </c>
      <c r="C39" s="27">
        <v>1.2</v>
      </c>
      <c r="D39" s="125">
        <v>79149</v>
      </c>
      <c r="E39" s="5">
        <v>0</v>
      </c>
      <c r="F39" s="36">
        <v>700</v>
      </c>
      <c r="G39" s="36">
        <f t="shared" ref="G39:G45" si="8">(D39-E39-F39)*10.3%</f>
        <v>8080.2470000000003</v>
      </c>
      <c r="H39" s="5">
        <v>1818.28</v>
      </c>
      <c r="I39" s="5">
        <f t="shared" ref="I39:I45" si="9">(D39-E39-F39+G39+H39)*0.5%</f>
        <v>441.73763500000001</v>
      </c>
      <c r="J39" s="6">
        <f t="shared" ref="J39:J45" si="10">D39-E39-F39+G39+H39+I39</f>
        <v>88789.264635</v>
      </c>
      <c r="K39" s="15">
        <f t="shared" ref="K39:K45" si="11">J39-G39</f>
        <v>80709.017634999997</v>
      </c>
      <c r="L39" s="80" t="s">
        <v>108</v>
      </c>
      <c r="M39" s="81"/>
      <c r="N39" s="82">
        <v>800</v>
      </c>
    </row>
    <row r="40" spans="1:14">
      <c r="A40" s="14" t="s">
        <v>83</v>
      </c>
      <c r="B40" s="9" t="s">
        <v>81</v>
      </c>
      <c r="C40" s="27">
        <v>0.35</v>
      </c>
      <c r="D40" s="125">
        <v>82791</v>
      </c>
      <c r="E40" s="5">
        <v>0</v>
      </c>
      <c r="F40" s="36">
        <v>700</v>
      </c>
      <c r="G40" s="36">
        <f t="shared" si="8"/>
        <v>8455.3730000000014</v>
      </c>
      <c r="H40" s="5">
        <v>1818.28</v>
      </c>
      <c r="I40" s="5">
        <f t="shared" si="9"/>
        <v>461.82326500000005</v>
      </c>
      <c r="J40" s="6">
        <f t="shared" si="10"/>
        <v>92826.476265000005</v>
      </c>
      <c r="K40" s="15">
        <f t="shared" si="11"/>
        <v>84371.103264999998</v>
      </c>
    </row>
    <row r="41" spans="1:14">
      <c r="A41" s="14" t="s">
        <v>84</v>
      </c>
      <c r="B41" s="9" t="s">
        <v>82</v>
      </c>
      <c r="C41" s="27">
        <v>0.12</v>
      </c>
      <c r="D41" s="125">
        <v>82473</v>
      </c>
      <c r="E41" s="5">
        <v>0</v>
      </c>
      <c r="F41" s="36">
        <v>700</v>
      </c>
      <c r="G41" s="36">
        <f t="shared" si="8"/>
        <v>8422.6190000000006</v>
      </c>
      <c r="H41" s="5">
        <v>1818.28</v>
      </c>
      <c r="I41" s="5">
        <f t="shared" si="9"/>
        <v>460.06949500000002</v>
      </c>
      <c r="J41" s="6">
        <f t="shared" si="10"/>
        <v>92473.968495000008</v>
      </c>
      <c r="K41" s="15">
        <f t="shared" si="11"/>
        <v>84051.349495000002</v>
      </c>
    </row>
    <row r="42" spans="1:14">
      <c r="A42" s="14" t="s">
        <v>11</v>
      </c>
      <c r="B42" s="9" t="s">
        <v>39</v>
      </c>
      <c r="C42" s="27">
        <v>0.28000000000000003</v>
      </c>
      <c r="D42" s="125">
        <v>80353</v>
      </c>
      <c r="E42" s="5">
        <v>0</v>
      </c>
      <c r="F42" s="36">
        <v>700</v>
      </c>
      <c r="G42" s="36">
        <f t="shared" si="8"/>
        <v>8204.259</v>
      </c>
      <c r="H42" s="5">
        <v>1818.28</v>
      </c>
      <c r="I42" s="5">
        <f t="shared" si="9"/>
        <v>448.37769500000002</v>
      </c>
      <c r="J42" s="6">
        <f t="shared" si="10"/>
        <v>90123.916695000007</v>
      </c>
      <c r="K42" s="15">
        <f t="shared" si="11"/>
        <v>81919.657695000002</v>
      </c>
    </row>
    <row r="43" spans="1:14" ht="16.5">
      <c r="A43" s="14" t="s">
        <v>152</v>
      </c>
      <c r="B43" s="9" t="s">
        <v>153</v>
      </c>
      <c r="C43" s="27">
        <v>0.3</v>
      </c>
      <c r="D43" s="125">
        <v>77677</v>
      </c>
      <c r="E43" s="5">
        <v>0</v>
      </c>
      <c r="F43" s="36">
        <v>700</v>
      </c>
      <c r="G43" s="36">
        <f>(D43-E43-F43)*10.3%</f>
        <v>7928.6310000000003</v>
      </c>
      <c r="H43" s="5">
        <v>1818.28</v>
      </c>
      <c r="I43" s="5">
        <f>(D43-E43-F43+G43+H43)*0.5%</f>
        <v>433.61955499999999</v>
      </c>
      <c r="J43" s="6">
        <f>D43-E43-F43+G43+H43+I43</f>
        <v>87157.53055499999</v>
      </c>
      <c r="K43" s="15">
        <f>J43-G43</f>
        <v>79228.899554999996</v>
      </c>
      <c r="L43" s="86"/>
      <c r="M43" s="86"/>
      <c r="N43" s="87"/>
    </row>
    <row r="44" spans="1:14">
      <c r="A44" s="14" t="s">
        <v>40</v>
      </c>
      <c r="B44" s="9" t="s">
        <v>41</v>
      </c>
      <c r="C44" s="27">
        <v>0.43</v>
      </c>
      <c r="D44" s="125">
        <v>83547</v>
      </c>
      <c r="E44" s="5">
        <v>0</v>
      </c>
      <c r="F44" s="36">
        <v>700</v>
      </c>
      <c r="G44" s="36">
        <f t="shared" si="8"/>
        <v>8533.241</v>
      </c>
      <c r="H44" s="5">
        <v>1818.28</v>
      </c>
      <c r="I44" s="5">
        <f t="shared" si="9"/>
        <v>465.99260499999997</v>
      </c>
      <c r="J44" s="6">
        <f t="shared" si="10"/>
        <v>93664.513605</v>
      </c>
      <c r="K44" s="15">
        <f t="shared" si="11"/>
        <v>85131.272605000006</v>
      </c>
    </row>
    <row r="45" spans="1:14" ht="13.5">
      <c r="A45" s="14" t="s">
        <v>40</v>
      </c>
      <c r="B45" s="9" t="s">
        <v>42</v>
      </c>
      <c r="C45" s="27">
        <v>0.33</v>
      </c>
      <c r="D45" s="125">
        <v>84585</v>
      </c>
      <c r="E45" s="5">
        <v>0</v>
      </c>
      <c r="F45" s="36">
        <v>700</v>
      </c>
      <c r="G45" s="36">
        <f t="shared" si="8"/>
        <v>8640.1550000000007</v>
      </c>
      <c r="H45" s="5">
        <v>1818.28</v>
      </c>
      <c r="I45" s="5">
        <f t="shared" si="9"/>
        <v>471.717175</v>
      </c>
      <c r="J45" s="6">
        <f t="shared" si="10"/>
        <v>94815.152174999996</v>
      </c>
      <c r="K45" s="15">
        <f t="shared" si="11"/>
        <v>86174.997174999997</v>
      </c>
      <c r="M45" s="60" t="s">
        <v>88</v>
      </c>
    </row>
    <row r="46" spans="1:14">
      <c r="A46" s="65" t="s">
        <v>40</v>
      </c>
      <c r="B46" s="9" t="s">
        <v>146</v>
      </c>
      <c r="C46" s="27">
        <v>0.22</v>
      </c>
      <c r="D46" s="125">
        <v>84542</v>
      </c>
      <c r="E46" s="5">
        <v>0</v>
      </c>
      <c r="F46" s="36">
        <v>700</v>
      </c>
      <c r="G46" s="36">
        <f t="shared" ref="G46:G53" si="12">(D46-E46-F46)*10.3%</f>
        <v>8635.7260000000006</v>
      </c>
      <c r="H46" s="5">
        <v>1818.28</v>
      </c>
      <c r="I46" s="5">
        <f t="shared" ref="I46:I53" si="13">(D46-E46-F46+G46+H46)*0.5%</f>
        <v>471.48003</v>
      </c>
      <c r="J46" s="6">
        <f t="shared" ref="J46:J53" si="14">D46-E46-F46+G46+H46+I46</f>
        <v>94767.48603</v>
      </c>
      <c r="K46" s="15">
        <f t="shared" ref="K46:K53" si="15">J46-G46</f>
        <v>86131.760030000005</v>
      </c>
    </row>
    <row r="47" spans="1:14">
      <c r="A47" s="90" t="s">
        <v>40</v>
      </c>
      <c r="B47" s="4" t="s">
        <v>173</v>
      </c>
      <c r="C47" s="27"/>
      <c r="D47" s="125">
        <v>79528</v>
      </c>
      <c r="E47" s="125">
        <v>0</v>
      </c>
      <c r="F47" s="127">
        <v>700</v>
      </c>
      <c r="G47" s="127">
        <f>(D47-E47-F47)*10.3%</f>
        <v>8119.2840000000006</v>
      </c>
      <c r="H47" s="125">
        <v>1818.28</v>
      </c>
      <c r="I47" s="125">
        <f>(D47-E47-F47+G47+H47)*0.5%</f>
        <v>443.82781999999997</v>
      </c>
      <c r="J47" s="156">
        <f>D47-E47-F47+G47+H47+I47</f>
        <v>89209.391820000004</v>
      </c>
      <c r="K47" s="157">
        <f>J47-G47</f>
        <v>81090.107820000005</v>
      </c>
    </row>
    <row r="48" spans="1:14">
      <c r="A48" s="94" t="s">
        <v>40</v>
      </c>
      <c r="B48" s="9" t="s">
        <v>141</v>
      </c>
      <c r="C48" s="27"/>
      <c r="D48" s="125">
        <v>79836</v>
      </c>
      <c r="E48" s="5">
        <v>0</v>
      </c>
      <c r="F48" s="36">
        <v>700</v>
      </c>
      <c r="G48" s="36">
        <f t="shared" si="12"/>
        <v>8151.0080000000007</v>
      </c>
      <c r="H48" s="5">
        <v>1818.28</v>
      </c>
      <c r="I48" s="5">
        <f t="shared" si="13"/>
        <v>445.52644000000004</v>
      </c>
      <c r="J48" s="6">
        <f t="shared" si="14"/>
        <v>89550.814440000002</v>
      </c>
      <c r="K48" s="15">
        <f t="shared" si="15"/>
        <v>81399.80644</v>
      </c>
    </row>
    <row r="49" spans="1:11">
      <c r="A49" s="14" t="s">
        <v>2</v>
      </c>
      <c r="B49" s="9" t="s">
        <v>3</v>
      </c>
      <c r="C49" s="27" t="s">
        <v>33</v>
      </c>
      <c r="D49" s="125">
        <v>76284</v>
      </c>
      <c r="E49" s="5">
        <v>0</v>
      </c>
      <c r="F49" s="5">
        <v>0</v>
      </c>
      <c r="G49" s="36">
        <f t="shared" si="12"/>
        <v>7857.2520000000004</v>
      </c>
      <c r="H49" s="5">
        <v>1818.28</v>
      </c>
      <c r="I49" s="5">
        <f t="shared" si="13"/>
        <v>429.79766000000006</v>
      </c>
      <c r="J49" s="6">
        <f t="shared" si="14"/>
        <v>86389.329660000003</v>
      </c>
      <c r="K49" s="15">
        <f t="shared" si="15"/>
        <v>78532.07766000001</v>
      </c>
    </row>
    <row r="50" spans="1:11">
      <c r="A50" s="14" t="s">
        <v>2</v>
      </c>
      <c r="B50" s="9" t="s">
        <v>4</v>
      </c>
      <c r="C50" s="27" t="s">
        <v>33</v>
      </c>
      <c r="D50" s="125">
        <v>75090</v>
      </c>
      <c r="E50" s="5">
        <v>0</v>
      </c>
      <c r="F50" s="5">
        <v>0</v>
      </c>
      <c r="G50" s="36">
        <f t="shared" si="12"/>
        <v>7734.27</v>
      </c>
      <c r="H50" s="5">
        <v>1818.28</v>
      </c>
      <c r="I50" s="5">
        <f t="shared" si="13"/>
        <v>423.21275000000003</v>
      </c>
      <c r="J50" s="6">
        <f t="shared" si="14"/>
        <v>85065.762750000009</v>
      </c>
      <c r="K50" s="15">
        <f t="shared" si="15"/>
        <v>77331.492750000005</v>
      </c>
    </row>
    <row r="51" spans="1:11">
      <c r="A51" s="13" t="s">
        <v>2</v>
      </c>
      <c r="B51" s="4" t="s">
        <v>14</v>
      </c>
      <c r="C51" s="27" t="s">
        <v>33</v>
      </c>
      <c r="D51" s="125">
        <v>75637</v>
      </c>
      <c r="E51" s="5">
        <v>0</v>
      </c>
      <c r="F51" s="5">
        <v>0</v>
      </c>
      <c r="G51" s="36">
        <f t="shared" si="12"/>
        <v>7790.6110000000008</v>
      </c>
      <c r="H51" s="5">
        <v>1818.28</v>
      </c>
      <c r="I51" s="5">
        <f t="shared" si="13"/>
        <v>426.22945500000003</v>
      </c>
      <c r="J51" s="6">
        <f t="shared" si="14"/>
        <v>85672.120454999997</v>
      </c>
      <c r="K51" s="15">
        <f t="shared" si="15"/>
        <v>77881.509454999992</v>
      </c>
    </row>
    <row r="52" spans="1:11">
      <c r="A52" s="14" t="s">
        <v>2</v>
      </c>
      <c r="B52" s="9" t="s">
        <v>5</v>
      </c>
      <c r="C52" s="27" t="s">
        <v>33</v>
      </c>
      <c r="D52" s="125">
        <v>73886</v>
      </c>
      <c r="E52" s="5">
        <v>0</v>
      </c>
      <c r="F52" s="5">
        <v>0</v>
      </c>
      <c r="G52" s="36">
        <f t="shared" si="12"/>
        <v>7610.2580000000007</v>
      </c>
      <c r="H52" s="5">
        <v>1818.28</v>
      </c>
      <c r="I52" s="5">
        <f t="shared" si="13"/>
        <v>416.57269000000002</v>
      </c>
      <c r="J52" s="6">
        <f t="shared" si="14"/>
        <v>83731.110690000001</v>
      </c>
      <c r="K52" s="15">
        <f t="shared" si="15"/>
        <v>76120.85269</v>
      </c>
    </row>
    <row r="53" spans="1:11" ht="13.5" thickBot="1">
      <c r="A53" s="52" t="s">
        <v>2</v>
      </c>
      <c r="B53" s="53" t="s">
        <v>34</v>
      </c>
      <c r="C53" s="28" t="s">
        <v>33</v>
      </c>
      <c r="D53" s="126">
        <v>76174</v>
      </c>
      <c r="E53" s="54">
        <v>0</v>
      </c>
      <c r="F53" s="54">
        <v>0</v>
      </c>
      <c r="G53" s="122">
        <f t="shared" si="12"/>
        <v>7845.9220000000005</v>
      </c>
      <c r="H53" s="22">
        <v>1818.28</v>
      </c>
      <c r="I53" s="22">
        <f t="shared" si="13"/>
        <v>429.19101000000001</v>
      </c>
      <c r="J53" s="32">
        <f t="shared" si="14"/>
        <v>86267.39301</v>
      </c>
      <c r="K53" s="23">
        <f t="shared" si="15"/>
        <v>78421.471009999994</v>
      </c>
    </row>
    <row r="55" spans="1:11" ht="15.75">
      <c r="A55" s="199" t="s">
        <v>30</v>
      </c>
      <c r="B55" s="200"/>
      <c r="C55" s="200"/>
      <c r="D55" s="200"/>
      <c r="E55" s="200"/>
      <c r="F55" s="200"/>
      <c r="G55" s="200"/>
      <c r="H55" s="200"/>
      <c r="I55" s="200"/>
      <c r="J55" s="201"/>
      <c r="K55" s="65"/>
    </row>
    <row r="56" spans="1:11" ht="13.5" thickBot="1">
      <c r="A56" s="195" t="s">
        <v>15</v>
      </c>
      <c r="B56" s="196"/>
      <c r="C56" s="62" t="s">
        <v>8</v>
      </c>
      <c r="D56" s="62" t="s">
        <v>0</v>
      </c>
      <c r="E56" s="62" t="s">
        <v>80</v>
      </c>
      <c r="F56" s="62" t="s">
        <v>16</v>
      </c>
      <c r="G56" s="62" t="s">
        <v>17</v>
      </c>
      <c r="H56" s="62" t="s">
        <v>19</v>
      </c>
      <c r="I56" s="62" t="s">
        <v>18</v>
      </c>
      <c r="J56" s="63" t="s">
        <v>1</v>
      </c>
      <c r="K56" s="64" t="s">
        <v>79</v>
      </c>
    </row>
    <row r="57" spans="1:11">
      <c r="A57" s="57" t="s">
        <v>36</v>
      </c>
      <c r="B57" s="58" t="s">
        <v>113</v>
      </c>
      <c r="C57" s="35">
        <v>0.92</v>
      </c>
      <c r="D57" s="129">
        <v>81159</v>
      </c>
      <c r="E57" s="59">
        <v>0</v>
      </c>
      <c r="F57" s="36">
        <v>700</v>
      </c>
      <c r="G57" s="36">
        <f t="shared" ref="G57:G65" si="16">(D57-E57-F57)*10.3%</f>
        <v>8287.277</v>
      </c>
      <c r="H57" s="5">
        <v>1818.28</v>
      </c>
      <c r="I57" s="36">
        <f t="shared" ref="I57:I65" si="17">(D57-E57-F57+G57+H57)*0.5%</f>
        <v>452.82278500000001</v>
      </c>
      <c r="J57" s="37">
        <f t="shared" ref="J57:J65" si="18">D57-E57-F57+G57+H57+I57</f>
        <v>91017.379784999997</v>
      </c>
      <c r="K57" s="38">
        <f t="shared" ref="K57:K65" si="19">J57-G57</f>
        <v>82730.102784999995</v>
      </c>
    </row>
    <row r="58" spans="1:11">
      <c r="A58" s="57" t="s">
        <v>36</v>
      </c>
      <c r="B58" s="58" t="s">
        <v>112</v>
      </c>
      <c r="C58" s="35">
        <v>2</v>
      </c>
      <c r="D58" s="129">
        <v>81159</v>
      </c>
      <c r="E58" s="59">
        <v>0</v>
      </c>
      <c r="F58" s="36">
        <v>700</v>
      </c>
      <c r="G58" s="36">
        <f>(D58-E58-F58)*10.3%</f>
        <v>8287.277</v>
      </c>
      <c r="H58" s="5">
        <v>1818.28</v>
      </c>
      <c r="I58" s="36">
        <f>(D58-E58-F58+G58+H58)*0.5%</f>
        <v>452.82278500000001</v>
      </c>
      <c r="J58" s="37">
        <f>D58-E58-F58+G58+H58+I58</f>
        <v>91017.379784999997</v>
      </c>
      <c r="K58" s="38">
        <f t="shared" si="19"/>
        <v>82730.102784999995</v>
      </c>
    </row>
    <row r="59" spans="1:11">
      <c r="A59" s="24" t="s">
        <v>87</v>
      </c>
      <c r="B59" s="18" t="s">
        <v>13</v>
      </c>
      <c r="C59" s="27">
        <v>4.2</v>
      </c>
      <c r="D59" s="130">
        <v>82851</v>
      </c>
      <c r="E59" s="17">
        <v>0</v>
      </c>
      <c r="F59" s="36">
        <v>700</v>
      </c>
      <c r="G59" s="5">
        <f t="shared" si="16"/>
        <v>8461.5529999999999</v>
      </c>
      <c r="H59" s="5">
        <v>1818.28</v>
      </c>
      <c r="I59" s="5">
        <f t="shared" si="17"/>
        <v>462.15416499999998</v>
      </c>
      <c r="J59" s="6">
        <f t="shared" si="18"/>
        <v>92892.987164999999</v>
      </c>
      <c r="K59" s="15">
        <f t="shared" si="19"/>
        <v>84431.434164999999</v>
      </c>
    </row>
    <row r="60" spans="1:11">
      <c r="A60" s="24" t="s">
        <v>44</v>
      </c>
      <c r="B60" s="18" t="s">
        <v>43</v>
      </c>
      <c r="C60" s="27">
        <v>6.5</v>
      </c>
      <c r="D60" s="130">
        <v>83149</v>
      </c>
      <c r="E60" s="17">
        <v>0</v>
      </c>
      <c r="F60" s="36">
        <v>700</v>
      </c>
      <c r="G60" s="5">
        <f t="shared" si="16"/>
        <v>8492.2470000000012</v>
      </c>
      <c r="H60" s="5">
        <v>1818.28</v>
      </c>
      <c r="I60" s="5">
        <f t="shared" si="17"/>
        <v>463.79763500000001</v>
      </c>
      <c r="J60" s="6">
        <f t="shared" si="18"/>
        <v>93223.324634999997</v>
      </c>
      <c r="K60" s="15">
        <f t="shared" si="19"/>
        <v>84731.077634999994</v>
      </c>
    </row>
    <row r="61" spans="1:11">
      <c r="A61" s="24" t="s">
        <v>110</v>
      </c>
      <c r="B61" s="18" t="s">
        <v>109</v>
      </c>
      <c r="C61" s="27">
        <v>30</v>
      </c>
      <c r="D61" s="130">
        <v>82851</v>
      </c>
      <c r="E61" s="17">
        <v>0</v>
      </c>
      <c r="F61" s="36">
        <v>700</v>
      </c>
      <c r="G61" s="5">
        <f>(D61-E61-F61)*10.3%</f>
        <v>8461.5529999999999</v>
      </c>
      <c r="H61" s="5">
        <v>1818.28</v>
      </c>
      <c r="I61" s="5">
        <f>(D61-E61-F61+G61+H61)*0.5%</f>
        <v>462.15416499999998</v>
      </c>
      <c r="J61" s="6">
        <f>D61-E61-F61+G61+H61+I61</f>
        <v>92892.987164999999</v>
      </c>
      <c r="K61" s="15">
        <f>J61-G61</f>
        <v>84431.434164999999</v>
      </c>
    </row>
    <row r="62" spans="1:11">
      <c r="A62" s="24" t="s">
        <v>86</v>
      </c>
      <c r="B62" s="18" t="s">
        <v>85</v>
      </c>
      <c r="C62" s="27">
        <v>50</v>
      </c>
      <c r="D62" s="130">
        <v>83149</v>
      </c>
      <c r="E62" s="17">
        <v>0</v>
      </c>
      <c r="F62" s="36">
        <v>700</v>
      </c>
      <c r="G62" s="5">
        <f t="shared" si="16"/>
        <v>8492.2470000000012</v>
      </c>
      <c r="H62" s="5">
        <v>1818.28</v>
      </c>
      <c r="I62" s="5">
        <f t="shared" si="17"/>
        <v>463.79763500000001</v>
      </c>
      <c r="J62" s="6">
        <f t="shared" si="18"/>
        <v>93223.324634999997</v>
      </c>
      <c r="K62" s="15">
        <f t="shared" si="19"/>
        <v>84731.077634999994</v>
      </c>
    </row>
    <row r="63" spans="1:11">
      <c r="A63" s="24" t="s">
        <v>2</v>
      </c>
      <c r="B63" s="18" t="s">
        <v>35</v>
      </c>
      <c r="C63" s="27" t="s">
        <v>33</v>
      </c>
      <c r="D63" s="130">
        <v>78672</v>
      </c>
      <c r="E63" s="17">
        <v>0</v>
      </c>
      <c r="F63" s="17">
        <v>0</v>
      </c>
      <c r="G63" s="5">
        <f t="shared" si="16"/>
        <v>8103.2160000000003</v>
      </c>
      <c r="H63" s="5">
        <v>1818.28</v>
      </c>
      <c r="I63" s="5">
        <f t="shared" si="17"/>
        <v>442.96748000000002</v>
      </c>
      <c r="J63" s="6">
        <f t="shared" si="18"/>
        <v>89036.463480000006</v>
      </c>
      <c r="K63" s="15">
        <f t="shared" si="19"/>
        <v>80933.247480000005</v>
      </c>
    </row>
    <row r="64" spans="1:11">
      <c r="A64" s="24" t="s">
        <v>2</v>
      </c>
      <c r="B64" s="18" t="s">
        <v>37</v>
      </c>
      <c r="C64" s="27" t="s">
        <v>33</v>
      </c>
      <c r="D64" s="130">
        <v>78672</v>
      </c>
      <c r="E64" s="17">
        <v>0</v>
      </c>
      <c r="F64" s="17">
        <v>0</v>
      </c>
      <c r="G64" s="5">
        <f t="shared" si="16"/>
        <v>8103.2160000000003</v>
      </c>
      <c r="H64" s="5">
        <v>1818.28</v>
      </c>
      <c r="I64" s="5">
        <f t="shared" si="17"/>
        <v>442.96748000000002</v>
      </c>
      <c r="J64" s="6">
        <f t="shared" si="18"/>
        <v>89036.463480000006</v>
      </c>
      <c r="K64" s="15">
        <f t="shared" si="19"/>
        <v>80933.247480000005</v>
      </c>
    </row>
    <row r="65" spans="1:11" ht="13.5" thickBot="1">
      <c r="A65" s="56" t="s">
        <v>2</v>
      </c>
      <c r="B65" s="25" t="s">
        <v>38</v>
      </c>
      <c r="C65" s="28" t="s">
        <v>33</v>
      </c>
      <c r="D65" s="131">
        <v>77727</v>
      </c>
      <c r="E65" s="26">
        <v>0</v>
      </c>
      <c r="F65" s="26">
        <v>0</v>
      </c>
      <c r="G65" s="22">
        <f t="shared" si="16"/>
        <v>8005.8810000000003</v>
      </c>
      <c r="H65" s="22">
        <v>1818.28</v>
      </c>
      <c r="I65" s="22">
        <f t="shared" si="17"/>
        <v>437.75580499999995</v>
      </c>
      <c r="J65" s="32">
        <f t="shared" si="18"/>
        <v>87988.916804999986</v>
      </c>
      <c r="K65" s="23">
        <f t="shared" si="19"/>
        <v>79983.035804999992</v>
      </c>
    </row>
    <row r="67" spans="1:11" ht="13.5">
      <c r="A67" s="60"/>
    </row>
  </sheetData>
  <mergeCells count="15">
    <mergeCell ref="B5:K5"/>
    <mergeCell ref="A6:K6"/>
    <mergeCell ref="A2:L2"/>
    <mergeCell ref="A1:K1"/>
    <mergeCell ref="B3:K3"/>
    <mergeCell ref="B4:K4"/>
    <mergeCell ref="A56:B56"/>
    <mergeCell ref="A30:J30"/>
    <mergeCell ref="A31:B31"/>
    <mergeCell ref="A55:J55"/>
    <mergeCell ref="L9:N10"/>
    <mergeCell ref="L31:N32"/>
    <mergeCell ref="A9:K9"/>
    <mergeCell ref="A10:I10"/>
    <mergeCell ref="A11:B11"/>
  </mergeCells>
  <phoneticPr fontId="29" type="noConversion"/>
  <pageMargins left="0.70866141732283505" right="0.70866141732283505" top="0.24803149599999999" bottom="0.24803149599999999" header="0.31496062992126" footer="0.31496062992126"/>
  <pageSetup paperSize="9" scale="5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7"/>
  <sheetViews>
    <sheetView tabSelected="1" workbookViewId="0">
      <selection sqref="A1:K1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4" max="14" width="9.42578125" bestFit="1" customWidth="1"/>
  </cols>
  <sheetData>
    <row r="1" spans="1:14" ht="23.25">
      <c r="A1" s="184" t="s">
        <v>137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96"/>
      <c r="M1" s="96"/>
      <c r="N1" s="1"/>
    </row>
    <row r="2" spans="1:14" ht="16.5">
      <c r="A2" s="186" t="s">
        <v>132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97"/>
      <c r="N2" s="98"/>
    </row>
    <row r="3" spans="1:14" ht="15">
      <c r="A3" s="105"/>
      <c r="B3" s="181" t="s">
        <v>133</v>
      </c>
      <c r="C3" s="181"/>
      <c r="D3" s="181"/>
      <c r="E3" s="181"/>
      <c r="F3" s="181"/>
      <c r="G3" s="181"/>
      <c r="H3" s="181"/>
      <c r="I3" s="181"/>
      <c r="J3" s="181"/>
      <c r="K3" s="181"/>
      <c r="L3" s="97"/>
      <c r="M3" s="97"/>
      <c r="N3" s="98"/>
    </row>
    <row r="4" spans="1:14" ht="15">
      <c r="A4" s="105"/>
      <c r="B4" s="181" t="s">
        <v>134</v>
      </c>
      <c r="C4" s="181"/>
      <c r="D4" s="181"/>
      <c r="E4" s="181"/>
      <c r="F4" s="181"/>
      <c r="G4" s="181"/>
      <c r="H4" s="181"/>
      <c r="I4" s="181"/>
      <c r="J4" s="181"/>
      <c r="K4" s="181"/>
      <c r="L4" s="97"/>
      <c r="M4" s="97"/>
      <c r="N4" s="98"/>
    </row>
    <row r="5" spans="1:14" ht="15">
      <c r="A5" s="105"/>
      <c r="B5" s="181" t="s">
        <v>135</v>
      </c>
      <c r="C5" s="181"/>
      <c r="D5" s="181"/>
      <c r="E5" s="181"/>
      <c r="F5" s="181"/>
      <c r="G5" s="181"/>
      <c r="H5" s="181"/>
      <c r="I5" s="181"/>
      <c r="J5" s="181"/>
      <c r="K5" s="181"/>
      <c r="L5" s="97"/>
      <c r="M5" s="97"/>
      <c r="N5" s="98"/>
    </row>
    <row r="6" spans="1:14" ht="18.75" thickBot="1">
      <c r="A6" s="182" t="s">
        <v>136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2"/>
      <c r="M6" s="2"/>
      <c r="N6" s="31"/>
    </row>
    <row r="8" spans="1:14" ht="13.5" thickBot="1"/>
    <row r="9" spans="1:14" ht="16.5" thickBot="1">
      <c r="A9" s="173" t="s">
        <v>180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67" t="s">
        <v>93</v>
      </c>
      <c r="M9" s="168"/>
      <c r="N9" s="169"/>
    </row>
    <row r="10" spans="1:14" ht="16.5" thickBot="1">
      <c r="A10" s="178" t="s">
        <v>31</v>
      </c>
      <c r="B10" s="179"/>
      <c r="C10" s="179"/>
      <c r="D10" s="179"/>
      <c r="E10" s="179"/>
      <c r="F10" s="179"/>
      <c r="G10" s="179"/>
      <c r="H10" s="179"/>
      <c r="I10" s="180"/>
      <c r="J10" s="29"/>
      <c r="K10" s="1"/>
      <c r="L10" s="170"/>
      <c r="M10" s="171"/>
      <c r="N10" s="172"/>
    </row>
    <row r="11" spans="1:14" ht="17.25" thickBot="1">
      <c r="A11" s="164" t="s">
        <v>15</v>
      </c>
      <c r="B11" s="165"/>
      <c r="C11" s="39" t="s">
        <v>8</v>
      </c>
      <c r="D11" s="40" t="s">
        <v>0</v>
      </c>
      <c r="E11" s="40" t="s">
        <v>80</v>
      </c>
      <c r="F11" s="40" t="s">
        <v>16</v>
      </c>
      <c r="G11" s="40" t="s">
        <v>17</v>
      </c>
      <c r="H11" s="40" t="s">
        <v>19</v>
      </c>
      <c r="I11" s="40" t="s">
        <v>18</v>
      </c>
      <c r="J11" s="39" t="s">
        <v>1</v>
      </c>
      <c r="K11" s="41" t="s">
        <v>79</v>
      </c>
      <c r="L11" s="77" t="s">
        <v>95</v>
      </c>
      <c r="M11" s="78"/>
      <c r="N11" s="79">
        <v>300</v>
      </c>
    </row>
    <row r="12" spans="1:14" ht="16.5">
      <c r="A12" s="33" t="s">
        <v>20</v>
      </c>
      <c r="B12" s="34" t="s">
        <v>165</v>
      </c>
      <c r="C12" s="35">
        <v>11</v>
      </c>
      <c r="D12" s="127">
        <v>86046</v>
      </c>
      <c r="E12" s="36">
        <v>0</v>
      </c>
      <c r="F12" s="36">
        <v>700</v>
      </c>
      <c r="G12" s="36">
        <f>(D12-E12-F12)*10.3%</f>
        <v>8790.6380000000008</v>
      </c>
      <c r="H12" s="36">
        <v>557.79</v>
      </c>
      <c r="I12" s="36">
        <f>(D12-E12-F12+G12+H12)*0.5%</f>
        <v>473.47214000000002</v>
      </c>
      <c r="J12" s="37">
        <f>D12-E12-F12+G12+H12+I12</f>
        <v>95167.900139999998</v>
      </c>
      <c r="K12" s="38">
        <f>J12-G12</f>
        <v>86377.262139999992</v>
      </c>
      <c r="L12" s="80" t="s">
        <v>97</v>
      </c>
      <c r="M12" s="81"/>
      <c r="N12" s="82">
        <v>400</v>
      </c>
    </row>
    <row r="13" spans="1:14" ht="16.5">
      <c r="A13" s="13" t="s">
        <v>20</v>
      </c>
      <c r="B13" s="4" t="s">
        <v>161</v>
      </c>
      <c r="C13" s="27" t="s">
        <v>164</v>
      </c>
      <c r="D13" s="125">
        <v>85250</v>
      </c>
      <c r="E13" s="5">
        <v>0</v>
      </c>
      <c r="F13" s="36">
        <v>700</v>
      </c>
      <c r="G13" s="36">
        <f>(D13-E13-F13)*10.3%</f>
        <v>8708.6500000000015</v>
      </c>
      <c r="H13" s="36">
        <v>557.79</v>
      </c>
      <c r="I13" s="5">
        <f>(D13-E13-F13+G13+H13)*0.5%</f>
        <v>469.08219999999994</v>
      </c>
      <c r="J13" s="6">
        <f>D13-E13-F13+G13+H13+I13</f>
        <v>94285.522199999992</v>
      </c>
      <c r="K13" s="15">
        <f>J13-G13</f>
        <v>85576.872199999983</v>
      </c>
      <c r="L13" s="80" t="s">
        <v>99</v>
      </c>
      <c r="M13" s="81"/>
      <c r="N13" s="82">
        <v>500</v>
      </c>
    </row>
    <row r="14" spans="1:14" ht="16.5">
      <c r="A14" s="13" t="s">
        <v>20</v>
      </c>
      <c r="B14" s="4" t="s">
        <v>24</v>
      </c>
      <c r="C14" s="27">
        <v>6</v>
      </c>
      <c r="D14" s="125">
        <v>85051</v>
      </c>
      <c r="E14" s="5">
        <v>0</v>
      </c>
      <c r="F14" s="36">
        <v>700</v>
      </c>
      <c r="G14" s="36">
        <f>(D14-E14-F14)*10.3%</f>
        <v>8688.1530000000002</v>
      </c>
      <c r="H14" s="36">
        <v>557.79</v>
      </c>
      <c r="I14" s="5">
        <f>(D14-E14-F14+G14+H14)*0.5%</f>
        <v>467.98471499999999</v>
      </c>
      <c r="J14" s="6">
        <f>D14-E14-F14+G14+H14+I14</f>
        <v>94064.927714999998</v>
      </c>
      <c r="K14" s="15">
        <f>J14-G14</f>
        <v>85376.774714999992</v>
      </c>
      <c r="L14" s="80" t="s">
        <v>101</v>
      </c>
      <c r="M14" s="81"/>
      <c r="N14" s="82">
        <v>600</v>
      </c>
    </row>
    <row r="15" spans="1:14" ht="16.5">
      <c r="A15" s="13" t="s">
        <v>20</v>
      </c>
      <c r="B15" s="4" t="s">
        <v>25</v>
      </c>
      <c r="C15" s="27">
        <v>3</v>
      </c>
      <c r="D15" s="125">
        <v>85648</v>
      </c>
      <c r="E15" s="5">
        <v>0</v>
      </c>
      <c r="F15" s="36">
        <v>700</v>
      </c>
      <c r="G15" s="36">
        <f>(D15-E15-F15)*10.3%</f>
        <v>8749.6440000000002</v>
      </c>
      <c r="H15" s="36">
        <v>557.79</v>
      </c>
      <c r="I15" s="5">
        <f>(D15-E15-F15+G15+H15)*0.5%</f>
        <v>471.27716999999996</v>
      </c>
      <c r="J15" s="6">
        <f>D15-E15-F15+G15+H15+I15</f>
        <v>94726.711169999995</v>
      </c>
      <c r="K15" s="15">
        <f>J15-G15</f>
        <v>85977.067169999995</v>
      </c>
      <c r="L15" s="80" t="s">
        <v>103</v>
      </c>
      <c r="M15" s="81"/>
      <c r="N15" s="82">
        <v>700</v>
      </c>
    </row>
    <row r="16" spans="1:14" ht="16.5">
      <c r="A16" s="13" t="s">
        <v>7</v>
      </c>
      <c r="B16" s="4" t="s">
        <v>21</v>
      </c>
      <c r="C16" s="27">
        <v>3</v>
      </c>
      <c r="D16" s="125">
        <v>89676</v>
      </c>
      <c r="E16" s="5">
        <v>3000</v>
      </c>
      <c r="F16" s="36">
        <v>700</v>
      </c>
      <c r="G16" s="36">
        <f t="shared" ref="G16:G26" si="0">(D16-E16-F16)*10.3%</f>
        <v>8855.5280000000002</v>
      </c>
      <c r="H16" s="36">
        <v>557.79</v>
      </c>
      <c r="I16" s="5">
        <f t="shared" ref="I16:I26" si="1">(D16-E16-F16+G16+H16)*0.5%</f>
        <v>476.94659000000001</v>
      </c>
      <c r="J16" s="6">
        <f t="shared" ref="J16:J26" si="2">D16-E16-F16+G16+H16+I16</f>
        <v>95866.264590000006</v>
      </c>
      <c r="K16" s="15">
        <f t="shared" ref="K16:K26" si="3">J16-G16</f>
        <v>87010.73659</v>
      </c>
      <c r="L16" s="80" t="s">
        <v>105</v>
      </c>
      <c r="M16" s="81"/>
      <c r="N16" s="82">
        <v>800</v>
      </c>
    </row>
    <row r="17" spans="1:14" ht="16.5">
      <c r="A17" s="13" t="s">
        <v>22</v>
      </c>
      <c r="B17" s="4" t="s">
        <v>23</v>
      </c>
      <c r="C17" s="27">
        <v>11</v>
      </c>
      <c r="D17" s="125">
        <v>87339</v>
      </c>
      <c r="E17" s="5">
        <v>0</v>
      </c>
      <c r="F17" s="36">
        <v>700</v>
      </c>
      <c r="G17" s="36">
        <f t="shared" si="0"/>
        <v>8923.8170000000009</v>
      </c>
      <c r="H17" s="36">
        <v>557.79</v>
      </c>
      <c r="I17" s="5">
        <f t="shared" si="1"/>
        <v>480.60303499999998</v>
      </c>
      <c r="J17" s="6">
        <f t="shared" si="2"/>
        <v>96601.210034999982</v>
      </c>
      <c r="K17" s="15">
        <f t="shared" si="3"/>
        <v>87677.393034999986</v>
      </c>
      <c r="L17" s="80" t="s">
        <v>107</v>
      </c>
      <c r="M17" s="81"/>
      <c r="N17" s="82">
        <v>900</v>
      </c>
    </row>
    <row r="18" spans="1:14">
      <c r="A18" s="13" t="s">
        <v>114</v>
      </c>
      <c r="B18" s="4" t="s">
        <v>111</v>
      </c>
      <c r="C18" s="27">
        <v>12</v>
      </c>
      <c r="D18" s="125">
        <v>92617</v>
      </c>
      <c r="E18" s="5">
        <v>0</v>
      </c>
      <c r="F18" s="36">
        <v>700</v>
      </c>
      <c r="G18" s="36">
        <f t="shared" si="0"/>
        <v>9467.4510000000009</v>
      </c>
      <c r="H18" s="36">
        <v>557.79</v>
      </c>
      <c r="I18" s="5">
        <f t="shared" si="1"/>
        <v>509.71120500000001</v>
      </c>
      <c r="J18" s="6">
        <f t="shared" si="2"/>
        <v>102451.95220499999</v>
      </c>
      <c r="K18" s="15">
        <f t="shared" si="3"/>
        <v>92984.501204999993</v>
      </c>
    </row>
    <row r="19" spans="1:14" ht="16.5">
      <c r="A19" s="13" t="s">
        <v>157</v>
      </c>
      <c r="B19" s="4" t="s">
        <v>156</v>
      </c>
      <c r="C19" s="27">
        <v>1.9</v>
      </c>
      <c r="D19" s="125">
        <v>92617</v>
      </c>
      <c r="E19" s="5">
        <v>0</v>
      </c>
      <c r="F19" s="36">
        <v>700</v>
      </c>
      <c r="G19" s="36">
        <f t="shared" si="0"/>
        <v>9467.4510000000009</v>
      </c>
      <c r="H19" s="36">
        <v>557.79</v>
      </c>
      <c r="I19" s="5">
        <f t="shared" si="1"/>
        <v>509.71120500000001</v>
      </c>
      <c r="J19" s="6">
        <f t="shared" si="2"/>
        <v>102451.95220499999</v>
      </c>
      <c r="K19" s="15">
        <f t="shared" si="3"/>
        <v>92984.501204999993</v>
      </c>
      <c r="L19" s="86"/>
      <c r="M19" s="86"/>
      <c r="N19" s="87"/>
    </row>
    <row r="20" spans="1:14" ht="16.5">
      <c r="A20" s="13" t="s">
        <v>114</v>
      </c>
      <c r="B20" s="4" t="s">
        <v>159</v>
      </c>
      <c r="C20" s="27"/>
      <c r="D20" s="125">
        <v>89433</v>
      </c>
      <c r="E20" s="5">
        <v>0</v>
      </c>
      <c r="F20" s="36">
        <v>700</v>
      </c>
      <c r="G20" s="36">
        <f>(D20-E20-F20)*10.3%</f>
        <v>9139.4990000000016</v>
      </c>
      <c r="H20" s="36">
        <v>557.79</v>
      </c>
      <c r="I20" s="5">
        <f>(D20-E20-F20+G20+H20)*0.5%</f>
        <v>492.15144499999997</v>
      </c>
      <c r="J20" s="6">
        <f>D20-E20-F20+G20+H20+I20</f>
        <v>98922.440444999986</v>
      </c>
      <c r="K20" s="15">
        <f>J20-G20</f>
        <v>89782.941444999989</v>
      </c>
      <c r="L20" s="86"/>
      <c r="M20" s="86"/>
      <c r="N20" s="87"/>
    </row>
    <row r="21" spans="1:14" ht="16.5">
      <c r="A21" s="13" t="s">
        <v>168</v>
      </c>
      <c r="B21" s="4" t="s">
        <v>167</v>
      </c>
      <c r="C21" s="27">
        <v>12</v>
      </c>
      <c r="D21" s="125">
        <v>91244</v>
      </c>
      <c r="E21" s="5">
        <v>0</v>
      </c>
      <c r="F21" s="36">
        <v>700</v>
      </c>
      <c r="G21" s="36">
        <f>(D21-E21-F21)*10.3%</f>
        <v>9326.0320000000011</v>
      </c>
      <c r="H21" s="36">
        <v>557.79</v>
      </c>
      <c r="I21" s="5">
        <f>(D21-E21-F21+G21+H21)*0.5%</f>
        <v>502.13911000000002</v>
      </c>
      <c r="J21" s="6">
        <f>D21-E21-F21+G21+H21+I21</f>
        <v>100929.96111</v>
      </c>
      <c r="K21" s="15">
        <f>J21-G21</f>
        <v>91603.929109999997</v>
      </c>
      <c r="L21" s="86"/>
      <c r="M21" s="86"/>
      <c r="N21" s="87"/>
    </row>
    <row r="22" spans="1:14" ht="16.5">
      <c r="A22" s="13" t="s">
        <v>168</v>
      </c>
      <c r="B22" s="4" t="s">
        <v>169</v>
      </c>
      <c r="C22" s="27">
        <v>12</v>
      </c>
      <c r="D22" s="125">
        <v>91622</v>
      </c>
      <c r="E22" s="5">
        <v>0</v>
      </c>
      <c r="F22" s="36">
        <v>700</v>
      </c>
      <c r="G22" s="36">
        <f>(D22-E22-F22)*10.3%</f>
        <v>9364.9660000000003</v>
      </c>
      <c r="H22" s="36">
        <v>557.79</v>
      </c>
      <c r="I22" s="5">
        <f>(D22-E22-F22+G22+H22)*0.5%</f>
        <v>504.22377999999998</v>
      </c>
      <c r="J22" s="6">
        <f>D22-E22-F22+G22+H22+I22</f>
        <v>101348.97977999999</v>
      </c>
      <c r="K22" s="15">
        <f>J22-G22</f>
        <v>91984.013779999994</v>
      </c>
      <c r="L22" s="86"/>
      <c r="M22" s="86"/>
      <c r="N22" s="87"/>
    </row>
    <row r="23" spans="1:14" ht="16.5">
      <c r="A23" s="93" t="s">
        <v>130</v>
      </c>
      <c r="B23" s="4" t="s">
        <v>129</v>
      </c>
      <c r="C23" s="27">
        <v>3</v>
      </c>
      <c r="D23" s="125">
        <v>91025</v>
      </c>
      <c r="E23" s="5">
        <v>0</v>
      </c>
      <c r="F23" s="36">
        <v>700</v>
      </c>
      <c r="G23" s="36">
        <f t="shared" si="0"/>
        <v>9303.4750000000004</v>
      </c>
      <c r="H23" s="36">
        <v>557.79</v>
      </c>
      <c r="I23" s="5">
        <f t="shared" si="1"/>
        <v>500.93132500000002</v>
      </c>
      <c r="J23" s="6">
        <f t="shared" si="2"/>
        <v>100687.196325</v>
      </c>
      <c r="K23" s="15">
        <f t="shared" si="3"/>
        <v>91383.721324999991</v>
      </c>
      <c r="L23" s="86"/>
      <c r="M23" s="86"/>
      <c r="N23" s="87"/>
    </row>
    <row r="24" spans="1:14" ht="16.5">
      <c r="A24" s="93" t="s">
        <v>131</v>
      </c>
      <c r="B24" s="4" t="s">
        <v>140</v>
      </c>
      <c r="C24" s="27">
        <v>8</v>
      </c>
      <c r="D24" s="125">
        <v>93562</v>
      </c>
      <c r="E24" s="5">
        <v>0</v>
      </c>
      <c r="F24" s="36">
        <v>700</v>
      </c>
      <c r="G24" s="36">
        <f t="shared" si="0"/>
        <v>9564.7860000000001</v>
      </c>
      <c r="H24" s="36">
        <v>557.79</v>
      </c>
      <c r="I24" s="5">
        <f t="shared" si="1"/>
        <v>514.92287999999996</v>
      </c>
      <c r="J24" s="6">
        <f t="shared" si="2"/>
        <v>103499.49887999998</v>
      </c>
      <c r="K24" s="15">
        <f t="shared" si="3"/>
        <v>93934.712879999977</v>
      </c>
      <c r="L24" s="86"/>
      <c r="M24" s="86"/>
      <c r="N24" s="87"/>
    </row>
    <row r="25" spans="1:14" ht="16.5">
      <c r="A25" s="93" t="s">
        <v>131</v>
      </c>
      <c r="B25" s="4" t="s">
        <v>166</v>
      </c>
      <c r="C25" s="27"/>
      <c r="D25" s="125">
        <v>89284</v>
      </c>
      <c r="E25" s="5">
        <v>0</v>
      </c>
      <c r="F25" s="36">
        <v>700</v>
      </c>
      <c r="G25" s="36">
        <f>(D25-E25-F25)*10.3%</f>
        <v>9124.152</v>
      </c>
      <c r="H25" s="36">
        <v>557.79</v>
      </c>
      <c r="I25" s="5">
        <f>(D25-E25-F25+G25+H25)*0.5%</f>
        <v>491.32970999999998</v>
      </c>
      <c r="J25" s="6">
        <f>D25-E25-F25+G25+H25+I25</f>
        <v>98757.271710000001</v>
      </c>
      <c r="K25" s="15">
        <f>J25-G25</f>
        <v>89633.119709999999</v>
      </c>
      <c r="L25" s="86"/>
      <c r="M25" s="86"/>
      <c r="N25" s="87"/>
    </row>
    <row r="26" spans="1:14" ht="16.5">
      <c r="A26" s="93" t="s">
        <v>160</v>
      </c>
      <c r="B26" s="4" t="s">
        <v>162</v>
      </c>
      <c r="C26" s="27" t="s">
        <v>163</v>
      </c>
      <c r="D26" s="125">
        <v>87439</v>
      </c>
      <c r="E26" s="5">
        <v>0</v>
      </c>
      <c r="F26" s="36">
        <v>700</v>
      </c>
      <c r="G26" s="36">
        <f t="shared" si="0"/>
        <v>8934.1170000000002</v>
      </c>
      <c r="H26" s="36">
        <v>557.79</v>
      </c>
      <c r="I26" s="5">
        <f t="shared" si="1"/>
        <v>481.15453499999995</v>
      </c>
      <c r="J26" s="6">
        <f t="shared" si="2"/>
        <v>96712.061534999986</v>
      </c>
      <c r="K26" s="15">
        <f t="shared" si="3"/>
        <v>87777.944534999988</v>
      </c>
      <c r="L26" s="86"/>
      <c r="M26" s="86"/>
      <c r="N26" s="87"/>
    </row>
    <row r="27" spans="1:14">
      <c r="A27" s="13" t="s">
        <v>2</v>
      </c>
      <c r="B27" s="4" t="s">
        <v>117</v>
      </c>
      <c r="C27" s="27" t="s">
        <v>33</v>
      </c>
      <c r="D27" s="125">
        <v>81767</v>
      </c>
      <c r="E27" s="5">
        <v>0</v>
      </c>
      <c r="F27" s="5">
        <v>0</v>
      </c>
      <c r="G27" s="36">
        <f>(D27-E27-F27)*10.3%</f>
        <v>8422.0010000000002</v>
      </c>
      <c r="H27" s="36">
        <v>557.79</v>
      </c>
      <c r="I27" s="5">
        <f>(D27-E27-F27+G27+H27)*0.5%</f>
        <v>453.73395499999998</v>
      </c>
      <c r="J27" s="6">
        <f>D27-E27-F27+G27+H27+I27</f>
        <v>91200.524955000001</v>
      </c>
      <c r="K27" s="15">
        <f>J27-G27</f>
        <v>82778.523954999997</v>
      </c>
    </row>
    <row r="28" spans="1:14" ht="13.5" thickBot="1">
      <c r="A28" s="20" t="s">
        <v>2</v>
      </c>
      <c r="B28" s="21" t="s">
        <v>118</v>
      </c>
      <c r="C28" s="28" t="s">
        <v>33</v>
      </c>
      <c r="D28" s="128">
        <v>81270</v>
      </c>
      <c r="E28" s="22">
        <v>0</v>
      </c>
      <c r="F28" s="22">
        <v>0</v>
      </c>
      <c r="G28" s="22">
        <f>(D28-E28-F28)*10.3%</f>
        <v>8370.8100000000013</v>
      </c>
      <c r="H28" s="22">
        <v>557.79</v>
      </c>
      <c r="I28" s="22">
        <f>(D28-E28-F28+G28+H28)*0.5%</f>
        <v>450.99299999999994</v>
      </c>
      <c r="J28" s="32">
        <f>D28-E28-F28+G28+H28+I28</f>
        <v>90649.592999999993</v>
      </c>
      <c r="K28" s="23">
        <f>J28-G28</f>
        <v>82278.782999999996</v>
      </c>
    </row>
    <row r="29" spans="1:14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166" t="s">
        <v>26</v>
      </c>
      <c r="B30" s="166"/>
      <c r="C30" s="166"/>
      <c r="D30" s="166"/>
      <c r="E30" s="166"/>
      <c r="F30" s="166"/>
      <c r="G30" s="166"/>
      <c r="H30" s="166"/>
      <c r="I30" s="166"/>
      <c r="J30" s="166"/>
    </row>
    <row r="31" spans="1:14" ht="13.5" thickBot="1">
      <c r="A31" s="192" t="s">
        <v>15</v>
      </c>
      <c r="B31" s="193"/>
      <c r="C31" s="42" t="s">
        <v>8</v>
      </c>
      <c r="D31" s="43" t="s">
        <v>0</v>
      </c>
      <c r="E31" s="43" t="s">
        <v>80</v>
      </c>
      <c r="F31" s="43" t="s">
        <v>16</v>
      </c>
      <c r="G31" s="43" t="s">
        <v>17</v>
      </c>
      <c r="H31" s="43" t="s">
        <v>19</v>
      </c>
      <c r="I31" s="43" t="s">
        <v>18</v>
      </c>
      <c r="J31" s="44" t="s">
        <v>1</v>
      </c>
      <c r="K31" s="45" t="s">
        <v>79</v>
      </c>
      <c r="L31" s="167" t="s">
        <v>94</v>
      </c>
      <c r="M31" s="168"/>
      <c r="N31" s="169"/>
    </row>
    <row r="32" spans="1:14" ht="13.5" thickBot="1">
      <c r="A32" s="46" t="s">
        <v>7</v>
      </c>
      <c r="B32" s="47" t="s">
        <v>27</v>
      </c>
      <c r="C32" s="48">
        <v>0.9</v>
      </c>
      <c r="D32" s="153">
        <v>88268</v>
      </c>
      <c r="E32" s="49">
        <v>3000</v>
      </c>
      <c r="F32" s="36">
        <v>700</v>
      </c>
      <c r="G32" s="36">
        <f t="shared" ref="G32:G38" si="4">(D32-E32-F32)*10.3%</f>
        <v>8710.5040000000008</v>
      </c>
      <c r="H32" s="36">
        <v>557.79</v>
      </c>
      <c r="I32" s="49">
        <f t="shared" ref="I32:I38" si="5">(D32-E32-F32+G32+H32)*0.5%</f>
        <v>469.18146999999999</v>
      </c>
      <c r="J32" s="50">
        <f t="shared" ref="J32:J38" si="6">D32-E32-F32+G32+H32+I32</f>
        <v>94305.47546999999</v>
      </c>
      <c r="K32" s="51">
        <f t="shared" ref="K32:K38" si="7">J32-G32</f>
        <v>85594.971469999989</v>
      </c>
      <c r="L32" s="170"/>
      <c r="M32" s="171"/>
      <c r="N32" s="172"/>
    </row>
    <row r="33" spans="1:14" ht="16.5">
      <c r="A33" s="90" t="s">
        <v>171</v>
      </c>
      <c r="B33" s="34" t="s">
        <v>170</v>
      </c>
      <c r="C33" s="35">
        <v>1</v>
      </c>
      <c r="D33" s="125">
        <v>85035</v>
      </c>
      <c r="E33" s="5">
        <v>0</v>
      </c>
      <c r="F33" s="36">
        <v>700</v>
      </c>
      <c r="G33" s="36">
        <f t="shared" si="4"/>
        <v>8686.505000000001</v>
      </c>
      <c r="H33" s="36">
        <v>557.79</v>
      </c>
      <c r="I33" s="5">
        <f t="shared" si="5"/>
        <v>467.89647500000001</v>
      </c>
      <c r="J33" s="6">
        <f t="shared" si="6"/>
        <v>94047.191475</v>
      </c>
      <c r="K33" s="15">
        <f t="shared" si="7"/>
        <v>85360.686474999995</v>
      </c>
      <c r="L33" s="77" t="s">
        <v>96</v>
      </c>
      <c r="M33" s="78"/>
      <c r="N33" s="79">
        <v>300</v>
      </c>
    </row>
    <row r="34" spans="1:14" ht="16.5">
      <c r="A34" s="90" t="s">
        <v>174</v>
      </c>
      <c r="B34" s="34" t="s">
        <v>172</v>
      </c>
      <c r="C34" s="35">
        <v>1.2</v>
      </c>
      <c r="D34" s="125">
        <v>84985</v>
      </c>
      <c r="E34" s="125">
        <v>0</v>
      </c>
      <c r="F34" s="127">
        <v>700</v>
      </c>
      <c r="G34" s="127">
        <f t="shared" si="4"/>
        <v>8681.3550000000014</v>
      </c>
      <c r="H34" s="127">
        <v>557.79</v>
      </c>
      <c r="I34" s="125">
        <f t="shared" si="5"/>
        <v>467.62072499999994</v>
      </c>
      <c r="J34" s="156">
        <f t="shared" si="6"/>
        <v>93991.76572499999</v>
      </c>
      <c r="K34" s="157">
        <f t="shared" si="7"/>
        <v>85310.410724999994</v>
      </c>
      <c r="L34" s="80" t="s">
        <v>98</v>
      </c>
      <c r="M34" s="81"/>
      <c r="N34" s="82">
        <v>400</v>
      </c>
    </row>
    <row r="35" spans="1:14" ht="16.5">
      <c r="A35" s="14" t="s">
        <v>6</v>
      </c>
      <c r="B35" s="9" t="s">
        <v>12</v>
      </c>
      <c r="C35" s="27">
        <v>8</v>
      </c>
      <c r="D35" s="125">
        <v>84288</v>
      </c>
      <c r="E35" s="5">
        <v>0</v>
      </c>
      <c r="F35" s="36">
        <v>700</v>
      </c>
      <c r="G35" s="36">
        <f t="shared" si="4"/>
        <v>8609.5640000000003</v>
      </c>
      <c r="H35" s="36">
        <v>557.79</v>
      </c>
      <c r="I35" s="5">
        <f t="shared" si="5"/>
        <v>463.77676999999994</v>
      </c>
      <c r="J35" s="6">
        <f t="shared" si="6"/>
        <v>93219.130769999989</v>
      </c>
      <c r="K35" s="15">
        <f t="shared" si="7"/>
        <v>84609.56676999999</v>
      </c>
      <c r="L35" s="80" t="s">
        <v>100</v>
      </c>
      <c r="M35" s="81"/>
      <c r="N35" s="82">
        <v>500</v>
      </c>
    </row>
    <row r="36" spans="1:14" ht="16.5">
      <c r="A36" s="14" t="s">
        <v>6</v>
      </c>
      <c r="B36" s="9" t="s">
        <v>177</v>
      </c>
      <c r="C36" s="27">
        <v>8</v>
      </c>
      <c r="D36" s="125">
        <v>85781</v>
      </c>
      <c r="E36" s="5">
        <v>0</v>
      </c>
      <c r="F36" s="36">
        <v>700</v>
      </c>
      <c r="G36" s="36">
        <f t="shared" si="4"/>
        <v>8763.3430000000008</v>
      </c>
      <c r="H36" s="36">
        <v>557.79</v>
      </c>
      <c r="I36" s="5">
        <f t="shared" si="5"/>
        <v>472.01066499999996</v>
      </c>
      <c r="J36" s="6">
        <f t="shared" si="6"/>
        <v>94874.143664999981</v>
      </c>
      <c r="K36" s="15">
        <f t="shared" si="7"/>
        <v>86110.800664999988</v>
      </c>
      <c r="L36" s="80" t="s">
        <v>102</v>
      </c>
      <c r="M36" s="81"/>
      <c r="N36" s="82">
        <v>600</v>
      </c>
    </row>
    <row r="37" spans="1:14" ht="16.5">
      <c r="A37" s="14" t="s">
        <v>28</v>
      </c>
      <c r="B37" s="9" t="s">
        <v>29</v>
      </c>
      <c r="C37" s="27">
        <v>8</v>
      </c>
      <c r="D37" s="125">
        <v>81592</v>
      </c>
      <c r="E37" s="5">
        <v>0</v>
      </c>
      <c r="F37" s="36">
        <v>700</v>
      </c>
      <c r="G37" s="36">
        <f t="shared" si="4"/>
        <v>8331.8760000000002</v>
      </c>
      <c r="H37" s="36">
        <v>557.79</v>
      </c>
      <c r="I37" s="5">
        <f t="shared" si="5"/>
        <v>448.90832999999998</v>
      </c>
      <c r="J37" s="6">
        <f t="shared" si="6"/>
        <v>90230.574330000003</v>
      </c>
      <c r="K37" s="15">
        <f t="shared" si="7"/>
        <v>81898.698329999999</v>
      </c>
      <c r="L37" s="80" t="s">
        <v>104</v>
      </c>
      <c r="M37" s="81"/>
      <c r="N37" s="82">
        <v>700</v>
      </c>
    </row>
    <row r="38" spans="1:14" ht="16.5">
      <c r="A38" s="14" t="s">
        <v>28</v>
      </c>
      <c r="B38" s="113" t="s">
        <v>139</v>
      </c>
      <c r="C38" s="27">
        <v>18</v>
      </c>
      <c r="D38" s="125">
        <v>82796</v>
      </c>
      <c r="E38" s="5">
        <v>0</v>
      </c>
      <c r="F38" s="36">
        <v>700</v>
      </c>
      <c r="G38" s="36">
        <f t="shared" si="4"/>
        <v>8455.8880000000008</v>
      </c>
      <c r="H38" s="36">
        <v>557.79</v>
      </c>
      <c r="I38" s="5">
        <f t="shared" si="5"/>
        <v>455.54838999999998</v>
      </c>
      <c r="J38" s="6">
        <f t="shared" si="6"/>
        <v>91565.226389999996</v>
      </c>
      <c r="K38" s="15">
        <f t="shared" si="7"/>
        <v>83109.33838999999</v>
      </c>
      <c r="L38" s="80" t="s">
        <v>106</v>
      </c>
      <c r="M38" s="81"/>
      <c r="N38" s="82">
        <v>750</v>
      </c>
    </row>
    <row r="39" spans="1:14" ht="16.5">
      <c r="A39" s="14" t="s">
        <v>10</v>
      </c>
      <c r="B39" s="9" t="s">
        <v>9</v>
      </c>
      <c r="C39" s="27">
        <v>1.2</v>
      </c>
      <c r="D39" s="125">
        <v>82476</v>
      </c>
      <c r="E39" s="5">
        <v>0</v>
      </c>
      <c r="F39" s="36">
        <v>700</v>
      </c>
      <c r="G39" s="36">
        <f t="shared" ref="G39:G45" si="8">(D39-E39-F39)*10.3%</f>
        <v>8422.9279999999999</v>
      </c>
      <c r="H39" s="36">
        <v>557.79</v>
      </c>
      <c r="I39" s="5">
        <f t="shared" ref="I39:I45" si="9">(D39-E39-F39+G39+H39)*0.5%</f>
        <v>453.78359</v>
      </c>
      <c r="J39" s="6">
        <f t="shared" ref="J39:J45" si="10">D39-E39-F39+G39+H39+I39</f>
        <v>91210.50159</v>
      </c>
      <c r="K39" s="15">
        <f t="shared" ref="K39:K45" si="11">J39-G39</f>
        <v>82787.57359</v>
      </c>
      <c r="L39" s="80" t="s">
        <v>108</v>
      </c>
      <c r="M39" s="81"/>
      <c r="N39" s="82">
        <v>800</v>
      </c>
    </row>
    <row r="40" spans="1:14">
      <c r="A40" s="14" t="s">
        <v>83</v>
      </c>
      <c r="B40" s="9" t="s">
        <v>81</v>
      </c>
      <c r="C40" s="27">
        <v>0.35</v>
      </c>
      <c r="D40" s="125">
        <v>86318</v>
      </c>
      <c r="E40" s="5">
        <v>0</v>
      </c>
      <c r="F40" s="36">
        <v>700</v>
      </c>
      <c r="G40" s="36">
        <f t="shared" si="8"/>
        <v>8818.6540000000005</v>
      </c>
      <c r="H40" s="36">
        <v>557.79</v>
      </c>
      <c r="I40" s="5">
        <f t="shared" si="9"/>
        <v>474.97221999999994</v>
      </c>
      <c r="J40" s="6">
        <f t="shared" si="10"/>
        <v>95469.416219999985</v>
      </c>
      <c r="K40" s="15">
        <f t="shared" si="11"/>
        <v>86650.76221999999</v>
      </c>
    </row>
    <row r="41" spans="1:14">
      <c r="A41" s="14" t="s">
        <v>84</v>
      </c>
      <c r="B41" s="9" t="s">
        <v>82</v>
      </c>
      <c r="C41" s="27">
        <v>0.12</v>
      </c>
      <c r="D41" s="125">
        <v>85999</v>
      </c>
      <c r="E41" s="5">
        <v>0</v>
      </c>
      <c r="F41" s="36">
        <v>700</v>
      </c>
      <c r="G41" s="36">
        <f t="shared" si="8"/>
        <v>8785.7970000000005</v>
      </c>
      <c r="H41" s="36">
        <v>557.79</v>
      </c>
      <c r="I41" s="5">
        <f t="shared" si="9"/>
        <v>473.21293500000002</v>
      </c>
      <c r="J41" s="6">
        <f t="shared" si="10"/>
        <v>95115.799935000003</v>
      </c>
      <c r="K41" s="15">
        <f t="shared" si="11"/>
        <v>86330.002934999997</v>
      </c>
    </row>
    <row r="42" spans="1:14" ht="16.5">
      <c r="A42" s="14" t="s">
        <v>11</v>
      </c>
      <c r="B42" s="9" t="s">
        <v>39</v>
      </c>
      <c r="C42" s="27">
        <v>0.28000000000000003</v>
      </c>
      <c r="D42" s="125">
        <v>83880</v>
      </c>
      <c r="E42" s="5">
        <v>0</v>
      </c>
      <c r="F42" s="36">
        <v>700</v>
      </c>
      <c r="G42" s="36">
        <f t="shared" si="8"/>
        <v>8567.5400000000009</v>
      </c>
      <c r="H42" s="36">
        <v>557.79</v>
      </c>
      <c r="I42" s="5">
        <f t="shared" si="9"/>
        <v>461.52665000000002</v>
      </c>
      <c r="J42" s="6">
        <f t="shared" si="10"/>
        <v>92766.856650000002</v>
      </c>
      <c r="K42" s="15">
        <f t="shared" si="11"/>
        <v>84199.316649999993</v>
      </c>
      <c r="L42" s="86"/>
      <c r="M42" s="86"/>
      <c r="N42" s="87"/>
    </row>
    <row r="43" spans="1:14" ht="13.5">
      <c r="A43" s="14" t="s">
        <v>152</v>
      </c>
      <c r="B43" s="9" t="s">
        <v>153</v>
      </c>
      <c r="C43" s="27">
        <v>0.3</v>
      </c>
      <c r="D43" s="125">
        <v>81204</v>
      </c>
      <c r="E43" s="5">
        <v>0</v>
      </c>
      <c r="F43" s="36">
        <v>700</v>
      </c>
      <c r="G43" s="36">
        <f>(D43-E43-F43)*10.3%</f>
        <v>8291.9120000000003</v>
      </c>
      <c r="H43" s="36">
        <v>557.79</v>
      </c>
      <c r="I43" s="5">
        <f>(D43-E43-F43+G43+H43)*0.5%</f>
        <v>446.76850999999994</v>
      </c>
      <c r="J43" s="6">
        <f>D43-E43-F43+G43+H43+I43</f>
        <v>89800.470509999985</v>
      </c>
      <c r="K43" s="15">
        <f>J43-G43</f>
        <v>81508.558509999988</v>
      </c>
      <c r="M43" s="60" t="s">
        <v>88</v>
      </c>
    </row>
    <row r="44" spans="1:14">
      <c r="A44" s="14" t="s">
        <v>40</v>
      </c>
      <c r="B44" s="9" t="s">
        <v>41</v>
      </c>
      <c r="C44" s="27">
        <v>0.43</v>
      </c>
      <c r="D44" s="125">
        <v>87074</v>
      </c>
      <c r="E44" s="5">
        <v>0</v>
      </c>
      <c r="F44" s="36">
        <v>700</v>
      </c>
      <c r="G44" s="36">
        <f t="shared" si="8"/>
        <v>8896.5220000000008</v>
      </c>
      <c r="H44" s="36">
        <v>557.79</v>
      </c>
      <c r="I44" s="5">
        <f t="shared" si="9"/>
        <v>479.14155999999997</v>
      </c>
      <c r="J44" s="6">
        <f t="shared" si="10"/>
        <v>96307.453559999994</v>
      </c>
      <c r="K44" s="15">
        <f t="shared" si="11"/>
        <v>87410.931559999997</v>
      </c>
    </row>
    <row r="45" spans="1:14">
      <c r="A45" s="14" t="s">
        <v>40</v>
      </c>
      <c r="B45" s="9" t="s">
        <v>42</v>
      </c>
      <c r="C45" s="27">
        <v>0.33</v>
      </c>
      <c r="D45" s="125">
        <v>88112</v>
      </c>
      <c r="E45" s="5">
        <v>0</v>
      </c>
      <c r="F45" s="36">
        <v>700</v>
      </c>
      <c r="G45" s="36">
        <f t="shared" si="8"/>
        <v>9003.4360000000015</v>
      </c>
      <c r="H45" s="36">
        <v>557.79</v>
      </c>
      <c r="I45" s="5">
        <f t="shared" si="9"/>
        <v>484.86613</v>
      </c>
      <c r="J45" s="6">
        <f t="shared" si="10"/>
        <v>97458.09212999999</v>
      </c>
      <c r="K45" s="15">
        <f t="shared" si="11"/>
        <v>88454.656129999988</v>
      </c>
    </row>
    <row r="46" spans="1:14">
      <c r="A46" s="65" t="s">
        <v>40</v>
      </c>
      <c r="B46" s="9" t="s">
        <v>146</v>
      </c>
      <c r="C46" s="27">
        <v>0.22</v>
      </c>
      <c r="D46" s="125">
        <v>88069</v>
      </c>
      <c r="E46" s="5">
        <v>0</v>
      </c>
      <c r="F46" s="36">
        <v>700</v>
      </c>
      <c r="G46" s="36">
        <f t="shared" ref="G46:G53" si="12">(D46-E46-F46)*10.3%</f>
        <v>8999.0070000000014</v>
      </c>
      <c r="H46" s="36">
        <v>557.79</v>
      </c>
      <c r="I46" s="5">
        <f t="shared" ref="I46:I53" si="13">(D46-E46-F46+G46+H46)*0.5%</f>
        <v>484.62898499999994</v>
      </c>
      <c r="J46" s="6">
        <f t="shared" ref="J46:J53" si="14">D46-E46-F46+G46+H46+I46</f>
        <v>97410.425984999994</v>
      </c>
      <c r="K46" s="15">
        <f t="shared" ref="K46:K53" si="15">J46-G46</f>
        <v>88411.418984999997</v>
      </c>
    </row>
    <row r="47" spans="1:14">
      <c r="A47" s="94" t="s">
        <v>40</v>
      </c>
      <c r="B47" s="9" t="s">
        <v>141</v>
      </c>
      <c r="C47" s="27"/>
      <c r="D47" s="125">
        <v>83363</v>
      </c>
      <c r="E47" s="5">
        <v>0</v>
      </c>
      <c r="F47" s="36">
        <v>700</v>
      </c>
      <c r="G47" s="36">
        <f t="shared" si="12"/>
        <v>8514.2890000000007</v>
      </c>
      <c r="H47" s="36">
        <v>557.79</v>
      </c>
      <c r="I47" s="5">
        <f t="shared" si="13"/>
        <v>458.67539499999998</v>
      </c>
      <c r="J47" s="6">
        <f t="shared" si="14"/>
        <v>92193.754394999996</v>
      </c>
      <c r="K47" s="15">
        <f t="shared" si="15"/>
        <v>83679.465394999992</v>
      </c>
    </row>
    <row r="48" spans="1:14">
      <c r="A48" s="90" t="s">
        <v>40</v>
      </c>
      <c r="B48" s="4" t="s">
        <v>173</v>
      </c>
      <c r="C48" s="27"/>
      <c r="D48" s="125">
        <v>83054</v>
      </c>
      <c r="E48" s="125">
        <v>0</v>
      </c>
      <c r="F48" s="127">
        <v>700</v>
      </c>
      <c r="G48" s="127">
        <f>(D48-E48-F48)*10.3%</f>
        <v>8482.4620000000014</v>
      </c>
      <c r="H48" s="127">
        <v>557.79</v>
      </c>
      <c r="I48" s="125">
        <f>(D48-E48-F48+G48+H48)*0.5%</f>
        <v>456.97125999999997</v>
      </c>
      <c r="J48" s="156">
        <f>D48-E48-F48+G48+H48+I48</f>
        <v>91851.223259999999</v>
      </c>
      <c r="K48" s="157">
        <f>J48-G48</f>
        <v>83368.761259999999</v>
      </c>
    </row>
    <row r="49" spans="1:11">
      <c r="A49" s="14" t="s">
        <v>2</v>
      </c>
      <c r="B49" s="9" t="s">
        <v>3</v>
      </c>
      <c r="C49" s="27" t="s">
        <v>33</v>
      </c>
      <c r="D49" s="125">
        <v>79811</v>
      </c>
      <c r="E49" s="5">
        <v>0</v>
      </c>
      <c r="F49" s="5">
        <v>0</v>
      </c>
      <c r="G49" s="36">
        <f t="shared" si="12"/>
        <v>8220.5330000000013</v>
      </c>
      <c r="H49" s="36">
        <v>557.79</v>
      </c>
      <c r="I49" s="5">
        <f t="shared" si="13"/>
        <v>442.94661499999995</v>
      </c>
      <c r="J49" s="6">
        <f t="shared" si="14"/>
        <v>89032.269614999983</v>
      </c>
      <c r="K49" s="15">
        <f t="shared" si="15"/>
        <v>80811.736614999987</v>
      </c>
    </row>
    <row r="50" spans="1:11">
      <c r="A50" s="14" t="s">
        <v>2</v>
      </c>
      <c r="B50" s="9" t="s">
        <v>4</v>
      </c>
      <c r="C50" s="27" t="s">
        <v>33</v>
      </c>
      <c r="D50" s="125">
        <v>78617</v>
      </c>
      <c r="E50" s="5">
        <v>0</v>
      </c>
      <c r="F50" s="5">
        <v>0</v>
      </c>
      <c r="G50" s="36">
        <f t="shared" si="12"/>
        <v>8097.5510000000004</v>
      </c>
      <c r="H50" s="36">
        <v>557.79</v>
      </c>
      <c r="I50" s="5">
        <f t="shared" si="13"/>
        <v>436.36170500000003</v>
      </c>
      <c r="J50" s="6">
        <f t="shared" si="14"/>
        <v>87708.702705000003</v>
      </c>
      <c r="K50" s="15">
        <f t="shared" si="15"/>
        <v>79611.151704999997</v>
      </c>
    </row>
    <row r="51" spans="1:11">
      <c r="A51" s="13" t="s">
        <v>2</v>
      </c>
      <c r="B51" s="4" t="s">
        <v>14</v>
      </c>
      <c r="C51" s="27" t="s">
        <v>33</v>
      </c>
      <c r="D51" s="125">
        <v>78963</v>
      </c>
      <c r="E51" s="5">
        <v>0</v>
      </c>
      <c r="F51" s="5">
        <v>0</v>
      </c>
      <c r="G51" s="36">
        <f t="shared" si="12"/>
        <v>8133.1890000000003</v>
      </c>
      <c r="H51" s="36">
        <v>557.79</v>
      </c>
      <c r="I51" s="5">
        <f t="shared" si="13"/>
        <v>438.26989499999996</v>
      </c>
      <c r="J51" s="6">
        <f t="shared" si="14"/>
        <v>88092.248894999997</v>
      </c>
      <c r="K51" s="15">
        <f t="shared" si="15"/>
        <v>79959.059894999999</v>
      </c>
    </row>
    <row r="52" spans="1:11">
      <c r="A52" s="14" t="s">
        <v>2</v>
      </c>
      <c r="B52" s="9" t="s">
        <v>5</v>
      </c>
      <c r="C52" s="27" t="s">
        <v>33</v>
      </c>
      <c r="D52" s="125">
        <v>77413</v>
      </c>
      <c r="E52" s="5">
        <v>0</v>
      </c>
      <c r="F52" s="5">
        <v>0</v>
      </c>
      <c r="G52" s="36">
        <f t="shared" si="12"/>
        <v>7973.5390000000007</v>
      </c>
      <c r="H52" s="36">
        <v>557.79</v>
      </c>
      <c r="I52" s="5">
        <f t="shared" si="13"/>
        <v>429.72164500000002</v>
      </c>
      <c r="J52" s="6">
        <f t="shared" si="14"/>
        <v>86374.050644999996</v>
      </c>
      <c r="K52" s="15">
        <f t="shared" si="15"/>
        <v>78400.511644999991</v>
      </c>
    </row>
    <row r="53" spans="1:11" ht="13.5" thickBot="1">
      <c r="A53" s="52" t="s">
        <v>2</v>
      </c>
      <c r="B53" s="53" t="s">
        <v>34</v>
      </c>
      <c r="C53" s="28" t="s">
        <v>33</v>
      </c>
      <c r="D53" s="126">
        <v>79701</v>
      </c>
      <c r="E53" s="54">
        <v>0</v>
      </c>
      <c r="F53" s="54">
        <v>0</v>
      </c>
      <c r="G53" s="22">
        <f t="shared" si="12"/>
        <v>8209.2030000000013</v>
      </c>
      <c r="H53" s="22">
        <v>557.79</v>
      </c>
      <c r="I53" s="22">
        <f t="shared" si="13"/>
        <v>442.33996500000001</v>
      </c>
      <c r="J53" s="32">
        <f t="shared" si="14"/>
        <v>88910.332965000009</v>
      </c>
      <c r="K53" s="23">
        <f t="shared" si="15"/>
        <v>80701.129965</v>
      </c>
    </row>
    <row r="54" spans="1:11">
      <c r="B54" s="3"/>
      <c r="D54" s="7"/>
      <c r="E54" s="7"/>
      <c r="F54" s="7"/>
      <c r="G54" s="7"/>
      <c r="H54" s="7"/>
      <c r="I54" s="7"/>
      <c r="J54" s="8"/>
    </row>
    <row r="55" spans="1:11" ht="16.5" thickBot="1">
      <c r="A55" s="161" t="s">
        <v>30</v>
      </c>
      <c r="B55" s="162"/>
      <c r="C55" s="162"/>
      <c r="D55" s="162"/>
      <c r="E55" s="162"/>
      <c r="F55" s="162"/>
      <c r="G55" s="162"/>
      <c r="H55" s="162"/>
      <c r="I55" s="162"/>
      <c r="J55" s="163"/>
    </row>
    <row r="56" spans="1:11" ht="13.5" thickBot="1">
      <c r="A56" s="164" t="s">
        <v>15</v>
      </c>
      <c r="B56" s="165"/>
      <c r="C56" s="40" t="s">
        <v>8</v>
      </c>
      <c r="D56" s="40" t="s">
        <v>0</v>
      </c>
      <c r="E56" s="40" t="s">
        <v>80</v>
      </c>
      <c r="F56" s="40" t="s">
        <v>16</v>
      </c>
      <c r="G56" s="40" t="s">
        <v>17</v>
      </c>
      <c r="H56" s="40" t="s">
        <v>19</v>
      </c>
      <c r="I56" s="40" t="s">
        <v>18</v>
      </c>
      <c r="J56" s="39" t="s">
        <v>1</v>
      </c>
      <c r="K56" s="41" t="s">
        <v>79</v>
      </c>
    </row>
    <row r="57" spans="1:11">
      <c r="A57" s="57" t="s">
        <v>36</v>
      </c>
      <c r="B57" s="58" t="s">
        <v>113</v>
      </c>
      <c r="C57" s="35">
        <v>0.92</v>
      </c>
      <c r="D57" s="129">
        <v>84686</v>
      </c>
      <c r="E57" s="59">
        <v>0</v>
      </c>
      <c r="F57" s="36">
        <v>700</v>
      </c>
      <c r="G57" s="36">
        <f t="shared" ref="G57:G65" si="16">(D57-E57-F57)*10.3%</f>
        <v>8650.5580000000009</v>
      </c>
      <c r="H57" s="36">
        <v>557.79</v>
      </c>
      <c r="I57" s="36">
        <f t="shared" ref="I57:I65" si="17">(D57-E57-F57+G57+H57)*0.5%</f>
        <v>465.97174000000001</v>
      </c>
      <c r="J57" s="37">
        <f t="shared" ref="J57:J65" si="18">D57-E57-F57+G57+H57+I57</f>
        <v>93660.319739999992</v>
      </c>
      <c r="K57" s="38">
        <f t="shared" ref="K57:K65" si="19">J57-G57</f>
        <v>85009.761739999987</v>
      </c>
    </row>
    <row r="58" spans="1:11">
      <c r="A58" s="57" t="s">
        <v>36</v>
      </c>
      <c r="B58" s="58" t="s">
        <v>112</v>
      </c>
      <c r="C58" s="35">
        <v>2</v>
      </c>
      <c r="D58" s="129">
        <v>84686</v>
      </c>
      <c r="E58" s="59">
        <v>0</v>
      </c>
      <c r="F58" s="36">
        <v>700</v>
      </c>
      <c r="G58" s="36">
        <f>(D58-E58-F58)*10.3%</f>
        <v>8650.5580000000009</v>
      </c>
      <c r="H58" s="36">
        <v>557.79</v>
      </c>
      <c r="I58" s="36">
        <f>(D58-E58-F58+G58+H58)*0.5%</f>
        <v>465.97174000000001</v>
      </c>
      <c r="J58" s="37">
        <f>D58-E58-F58+G58+H58+I58</f>
        <v>93660.319739999992</v>
      </c>
      <c r="K58" s="38">
        <f>J58-G58</f>
        <v>85009.761739999987</v>
      </c>
    </row>
    <row r="59" spans="1:11">
      <c r="A59" s="24" t="s">
        <v>87</v>
      </c>
      <c r="B59" s="18" t="s">
        <v>13</v>
      </c>
      <c r="C59" s="27">
        <v>4.2</v>
      </c>
      <c r="D59" s="130">
        <v>86278</v>
      </c>
      <c r="E59" s="17">
        <v>0</v>
      </c>
      <c r="F59" s="36">
        <v>700</v>
      </c>
      <c r="G59" s="5">
        <f t="shared" si="16"/>
        <v>8814.5340000000015</v>
      </c>
      <c r="H59" s="36">
        <v>557.79</v>
      </c>
      <c r="I59" s="5">
        <f t="shared" si="17"/>
        <v>474.75162</v>
      </c>
      <c r="J59" s="6">
        <f t="shared" si="18"/>
        <v>95425.075619999989</v>
      </c>
      <c r="K59" s="15">
        <f t="shared" si="19"/>
        <v>86610.541619999989</v>
      </c>
    </row>
    <row r="60" spans="1:11">
      <c r="A60" s="24" t="s">
        <v>44</v>
      </c>
      <c r="B60" s="18" t="s">
        <v>43</v>
      </c>
      <c r="C60" s="27">
        <v>6.5</v>
      </c>
      <c r="D60" s="130">
        <v>86676</v>
      </c>
      <c r="E60" s="17">
        <v>0</v>
      </c>
      <c r="F60" s="36">
        <v>700</v>
      </c>
      <c r="G60" s="5">
        <f t="shared" si="16"/>
        <v>8855.5280000000002</v>
      </c>
      <c r="H60" s="36">
        <v>557.79</v>
      </c>
      <c r="I60" s="5">
        <f t="shared" si="17"/>
        <v>476.94659000000001</v>
      </c>
      <c r="J60" s="6">
        <f t="shared" si="18"/>
        <v>95866.264590000006</v>
      </c>
      <c r="K60" s="15">
        <f t="shared" si="19"/>
        <v>87010.73659</v>
      </c>
    </row>
    <row r="61" spans="1:11">
      <c r="A61" s="24" t="s">
        <v>110</v>
      </c>
      <c r="B61" s="18" t="s">
        <v>109</v>
      </c>
      <c r="C61" s="27">
        <v>30</v>
      </c>
      <c r="D61" s="130">
        <v>86378</v>
      </c>
      <c r="E61" s="17">
        <v>0</v>
      </c>
      <c r="F61" s="36">
        <v>700</v>
      </c>
      <c r="G61" s="5">
        <f>(D61-E61-F61)*10.3%</f>
        <v>8824.8340000000007</v>
      </c>
      <c r="H61" s="36">
        <v>557.79</v>
      </c>
      <c r="I61" s="5">
        <f>(D61-E61-F61+G61+H61)*0.5%</f>
        <v>475.30311999999998</v>
      </c>
      <c r="J61" s="6">
        <f>D61-E61-F61+G61+H61+I61</f>
        <v>95535.927119999993</v>
      </c>
      <c r="K61" s="15">
        <f>J61-G61</f>
        <v>86711.09311999999</v>
      </c>
    </row>
    <row r="62" spans="1:11">
      <c r="A62" s="24" t="s">
        <v>86</v>
      </c>
      <c r="B62" s="18" t="s">
        <v>85</v>
      </c>
      <c r="C62" s="27">
        <v>50</v>
      </c>
      <c r="D62" s="130">
        <v>86676</v>
      </c>
      <c r="E62" s="17">
        <v>0</v>
      </c>
      <c r="F62" s="36">
        <v>700</v>
      </c>
      <c r="G62" s="5">
        <f t="shared" si="16"/>
        <v>8855.5280000000002</v>
      </c>
      <c r="H62" s="36">
        <v>557.79</v>
      </c>
      <c r="I62" s="5">
        <f t="shared" si="17"/>
        <v>476.94659000000001</v>
      </c>
      <c r="J62" s="6">
        <f t="shared" si="18"/>
        <v>95866.264590000006</v>
      </c>
      <c r="K62" s="15">
        <f t="shared" si="19"/>
        <v>87010.73659</v>
      </c>
    </row>
    <row r="63" spans="1:11">
      <c r="A63" s="24" t="s">
        <v>2</v>
      </c>
      <c r="B63" s="18" t="s">
        <v>35</v>
      </c>
      <c r="C63" s="27" t="s">
        <v>33</v>
      </c>
      <c r="D63" s="130">
        <v>82099</v>
      </c>
      <c r="E63" s="17">
        <v>0</v>
      </c>
      <c r="F63" s="17">
        <v>0</v>
      </c>
      <c r="G63" s="5">
        <f t="shared" si="16"/>
        <v>8456.1970000000001</v>
      </c>
      <c r="H63" s="36">
        <v>557.79</v>
      </c>
      <c r="I63" s="5">
        <f t="shared" si="17"/>
        <v>455.56493499999999</v>
      </c>
      <c r="J63" s="6">
        <f t="shared" si="18"/>
        <v>91568.551934999996</v>
      </c>
      <c r="K63" s="15">
        <f t="shared" si="19"/>
        <v>83112.354934999996</v>
      </c>
    </row>
    <row r="64" spans="1:11">
      <c r="A64" s="24" t="s">
        <v>2</v>
      </c>
      <c r="B64" s="18" t="s">
        <v>37</v>
      </c>
      <c r="C64" s="27" t="s">
        <v>33</v>
      </c>
      <c r="D64" s="130">
        <v>82199</v>
      </c>
      <c r="E64" s="17">
        <v>0</v>
      </c>
      <c r="F64" s="17">
        <v>0</v>
      </c>
      <c r="G64" s="5">
        <f t="shared" si="16"/>
        <v>8466.4970000000012</v>
      </c>
      <c r="H64" s="36">
        <v>557.79</v>
      </c>
      <c r="I64" s="5">
        <f t="shared" si="17"/>
        <v>456.11643499999997</v>
      </c>
      <c r="J64" s="6">
        <f t="shared" si="18"/>
        <v>91679.403435</v>
      </c>
      <c r="K64" s="15">
        <f t="shared" si="19"/>
        <v>83212.906434999997</v>
      </c>
    </row>
    <row r="65" spans="1:11" ht="13.5" thickBot="1">
      <c r="A65" s="56" t="s">
        <v>2</v>
      </c>
      <c r="B65" s="25" t="s">
        <v>38</v>
      </c>
      <c r="C65" s="28" t="s">
        <v>33</v>
      </c>
      <c r="D65" s="131">
        <v>81253</v>
      </c>
      <c r="E65" s="26">
        <v>0</v>
      </c>
      <c r="F65" s="26">
        <v>0</v>
      </c>
      <c r="G65" s="22">
        <f t="shared" si="16"/>
        <v>8369.0590000000011</v>
      </c>
      <c r="H65" s="22">
        <v>557.79</v>
      </c>
      <c r="I65" s="22">
        <f t="shared" si="17"/>
        <v>450.89924500000001</v>
      </c>
      <c r="J65" s="32">
        <f t="shared" si="18"/>
        <v>90630.748244999995</v>
      </c>
      <c r="K65" s="23">
        <f t="shared" si="19"/>
        <v>82261.689244999987</v>
      </c>
    </row>
    <row r="67" spans="1:11" ht="13.5">
      <c r="A67" s="60"/>
    </row>
  </sheetData>
  <mergeCells count="15">
    <mergeCell ref="B5:K5"/>
    <mergeCell ref="A6:K6"/>
    <mergeCell ref="A2:L2"/>
    <mergeCell ref="A1:K1"/>
    <mergeCell ref="B3:K3"/>
    <mergeCell ref="B4:K4"/>
    <mergeCell ref="A56:B56"/>
    <mergeCell ref="A30:J30"/>
    <mergeCell ref="A31:B31"/>
    <mergeCell ref="A55:J55"/>
    <mergeCell ref="L9:N10"/>
    <mergeCell ref="L31:N32"/>
    <mergeCell ref="A9:K9"/>
    <mergeCell ref="A10:I10"/>
    <mergeCell ref="A11:B11"/>
  </mergeCells>
  <phoneticPr fontId="29" type="noConversion"/>
  <pageMargins left="0.70866141732283505" right="0.70866141732283505" top="0.24803149599999999" bottom="0.24803149599999999" header="0.31496062992126" footer="0.31496062992126"/>
  <pageSetup paperSize="9" scale="5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M66"/>
  <sheetViews>
    <sheetView zoomScale="115" workbookViewId="0">
      <selection activeCell="I16" sqref="I16"/>
    </sheetView>
  </sheetViews>
  <sheetFormatPr defaultRowHeight="12.75"/>
  <cols>
    <col min="1" max="1" width="2.28515625" customWidth="1"/>
    <col min="2" max="2" width="11.85546875" customWidth="1"/>
    <col min="3" max="3" width="17.7109375" customWidth="1"/>
    <col min="4" max="4" width="6.42578125" customWidth="1"/>
    <col min="5" max="5" width="11.42578125" customWidth="1"/>
    <col min="6" max="6" width="9.28515625" customWidth="1"/>
    <col min="7" max="7" width="9.5703125" customWidth="1"/>
    <col min="9" max="9" width="13.28515625" customWidth="1"/>
  </cols>
  <sheetData>
    <row r="1" spans="2:13" ht="23.25">
      <c r="B1" s="213" t="s">
        <v>137</v>
      </c>
      <c r="C1" s="213"/>
      <c r="D1" s="213"/>
      <c r="E1" s="213"/>
      <c r="F1" s="213"/>
      <c r="G1" s="213"/>
      <c r="H1" s="213"/>
      <c r="I1" s="110"/>
      <c r="J1" s="110"/>
      <c r="K1" s="110"/>
      <c r="L1" s="110"/>
      <c r="M1" s="97"/>
    </row>
    <row r="2" spans="2:13" ht="16.5">
      <c r="B2" s="106" t="s">
        <v>138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2:13" ht="15">
      <c r="B3" s="181" t="s">
        <v>133</v>
      </c>
      <c r="C3" s="181"/>
      <c r="D3" s="181"/>
      <c r="E3" s="181"/>
      <c r="F3" s="181"/>
      <c r="G3" s="181"/>
      <c r="H3" s="109"/>
      <c r="I3" s="109"/>
      <c r="J3" s="109"/>
      <c r="K3" s="109"/>
      <c r="L3" s="109"/>
      <c r="M3" s="97"/>
    </row>
    <row r="4" spans="2:13" ht="15">
      <c r="B4" s="181" t="s">
        <v>134</v>
      </c>
      <c r="C4" s="181"/>
      <c r="D4" s="181"/>
      <c r="E4" s="181"/>
      <c r="F4" s="181"/>
      <c r="G4" s="181"/>
      <c r="H4" s="109"/>
      <c r="I4" s="109"/>
      <c r="J4" s="109"/>
      <c r="K4" s="109"/>
      <c r="L4" s="109"/>
      <c r="M4" s="97"/>
    </row>
    <row r="5" spans="2:13" ht="15">
      <c r="B5" s="181" t="s">
        <v>135</v>
      </c>
      <c r="C5" s="181"/>
      <c r="D5" s="181"/>
      <c r="E5" s="181"/>
      <c r="F5" s="181"/>
      <c r="G5" s="181"/>
      <c r="H5" s="109"/>
      <c r="I5" s="109"/>
      <c r="J5" s="109"/>
      <c r="K5" s="109"/>
      <c r="L5" s="109"/>
      <c r="M5" s="97"/>
    </row>
    <row r="6" spans="2:13" ht="18">
      <c r="B6" s="204" t="s">
        <v>136</v>
      </c>
      <c r="C6" s="204"/>
      <c r="D6" s="204"/>
      <c r="E6" s="204"/>
      <c r="F6" s="204"/>
      <c r="G6" s="204"/>
      <c r="H6" s="204"/>
      <c r="I6" s="111"/>
      <c r="J6" s="111"/>
      <c r="K6" s="111"/>
      <c r="L6" s="111"/>
      <c r="M6" s="97"/>
    </row>
    <row r="7" spans="2:13" ht="18.75" thickBot="1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97"/>
    </row>
    <row r="8" spans="2:13" ht="15.75" thickBot="1">
      <c r="B8" s="107" t="s">
        <v>176</v>
      </c>
      <c r="C8" s="108"/>
      <c r="D8" s="108"/>
      <c r="E8" s="108"/>
      <c r="F8" s="108"/>
      <c r="G8" s="108"/>
      <c r="H8" s="108" t="s">
        <v>178</v>
      </c>
      <c r="I8" s="150">
        <v>40976</v>
      </c>
    </row>
    <row r="9" spans="2:13" ht="16.5" thickBot="1">
      <c r="B9" s="205" t="s">
        <v>31</v>
      </c>
      <c r="C9" s="206"/>
      <c r="D9" s="206"/>
      <c r="E9" s="206"/>
      <c r="F9" s="206"/>
      <c r="G9" s="207"/>
      <c r="I9" s="88"/>
    </row>
    <row r="10" spans="2:13" ht="13.5" thickBot="1">
      <c r="B10" s="164" t="s">
        <v>15</v>
      </c>
      <c r="C10" s="165"/>
      <c r="D10" s="39" t="s">
        <v>8</v>
      </c>
      <c r="E10" s="73" t="s">
        <v>32</v>
      </c>
      <c r="F10" s="73" t="s">
        <v>90</v>
      </c>
      <c r="G10" s="74" t="s">
        <v>1</v>
      </c>
      <c r="J10" s="149"/>
    </row>
    <row r="11" spans="2:13">
      <c r="B11" s="33" t="s">
        <v>20</v>
      </c>
      <c r="C11" s="34" t="s">
        <v>165</v>
      </c>
      <c r="D11" s="35">
        <v>11</v>
      </c>
      <c r="E11" s="127">
        <v>93239</v>
      </c>
      <c r="F11" s="36">
        <f>E11*5%</f>
        <v>4661.95</v>
      </c>
      <c r="G11" s="75">
        <f>E11+F11</f>
        <v>97900.95</v>
      </c>
    </row>
    <row r="12" spans="2:13">
      <c r="B12" s="13" t="s">
        <v>20</v>
      </c>
      <c r="C12" s="4" t="s">
        <v>161</v>
      </c>
      <c r="D12" s="27" t="s">
        <v>164</v>
      </c>
      <c r="E12" s="125">
        <v>92357</v>
      </c>
      <c r="F12" s="36">
        <f t="shared" ref="F12:F27" si="0">E12*5%</f>
        <v>4617.8500000000004</v>
      </c>
      <c r="G12" s="75">
        <f t="shared" ref="G12:G27" si="1">E12+F12</f>
        <v>96974.85</v>
      </c>
    </row>
    <row r="13" spans="2:13">
      <c r="B13" s="13" t="s">
        <v>20</v>
      </c>
      <c r="C13" s="4" t="s">
        <v>24</v>
      </c>
      <c r="D13" s="27">
        <v>6</v>
      </c>
      <c r="E13" s="125">
        <v>92136</v>
      </c>
      <c r="F13" s="36">
        <f t="shared" si="0"/>
        <v>4606.8</v>
      </c>
      <c r="G13" s="75">
        <f t="shared" si="1"/>
        <v>96742.8</v>
      </c>
    </row>
    <row r="14" spans="2:13">
      <c r="B14" s="13" t="s">
        <v>20</v>
      </c>
      <c r="C14" s="4" t="s">
        <v>25</v>
      </c>
      <c r="D14" s="27">
        <v>3</v>
      </c>
      <c r="E14" s="125">
        <v>92798</v>
      </c>
      <c r="F14" s="36">
        <f t="shared" si="0"/>
        <v>4639.9000000000005</v>
      </c>
      <c r="G14" s="75">
        <f t="shared" si="1"/>
        <v>97437.9</v>
      </c>
    </row>
    <row r="15" spans="2:13">
      <c r="B15" s="13" t="s">
        <v>7</v>
      </c>
      <c r="C15" s="4" t="s">
        <v>21</v>
      </c>
      <c r="D15" s="27">
        <v>3</v>
      </c>
      <c r="E15" s="125">
        <v>94232</v>
      </c>
      <c r="F15" s="36">
        <f t="shared" si="0"/>
        <v>4711.6000000000004</v>
      </c>
      <c r="G15" s="75">
        <f t="shared" si="1"/>
        <v>98943.6</v>
      </c>
    </row>
    <row r="16" spans="2:13">
      <c r="B16" s="13" t="s">
        <v>22</v>
      </c>
      <c r="C16" s="4" t="s">
        <v>23</v>
      </c>
      <c r="D16" s="27">
        <v>11</v>
      </c>
      <c r="E16" s="125">
        <v>94673</v>
      </c>
      <c r="F16" s="36">
        <f t="shared" si="0"/>
        <v>4733.6500000000005</v>
      </c>
      <c r="G16" s="75">
        <f t="shared" si="1"/>
        <v>99406.65</v>
      </c>
    </row>
    <row r="17" spans="2:7">
      <c r="B17" s="13" t="s">
        <v>114</v>
      </c>
      <c r="C17" s="4" t="s">
        <v>111</v>
      </c>
      <c r="D17" s="27">
        <v>12</v>
      </c>
      <c r="E17" s="125">
        <v>99361</v>
      </c>
      <c r="F17" s="36">
        <f t="shared" si="0"/>
        <v>4968.05</v>
      </c>
      <c r="G17" s="75">
        <f t="shared" si="1"/>
        <v>104329.05</v>
      </c>
    </row>
    <row r="18" spans="2:7">
      <c r="B18" s="13" t="s">
        <v>114</v>
      </c>
      <c r="C18" s="4" t="s">
        <v>159</v>
      </c>
      <c r="D18" s="27"/>
      <c r="E18" s="125">
        <v>95831</v>
      </c>
      <c r="F18" s="36">
        <f t="shared" si="0"/>
        <v>4791.55</v>
      </c>
      <c r="G18" s="75">
        <f t="shared" si="1"/>
        <v>100622.55</v>
      </c>
    </row>
    <row r="19" spans="2:7">
      <c r="B19" s="13" t="s">
        <v>168</v>
      </c>
      <c r="C19" s="4" t="s">
        <v>167</v>
      </c>
      <c r="D19" s="27">
        <v>12</v>
      </c>
      <c r="E19" s="125">
        <v>97839</v>
      </c>
      <c r="F19" s="36">
        <f t="shared" si="0"/>
        <v>4891.95</v>
      </c>
      <c r="G19" s="75">
        <f>E19+F19</f>
        <v>102730.95</v>
      </c>
    </row>
    <row r="20" spans="2:7">
      <c r="B20" s="13" t="s">
        <v>168</v>
      </c>
      <c r="C20" s="4" t="s">
        <v>169</v>
      </c>
      <c r="D20" s="27">
        <v>12</v>
      </c>
      <c r="E20" s="125">
        <v>98258</v>
      </c>
      <c r="F20" s="36">
        <f t="shared" si="0"/>
        <v>4912.9000000000005</v>
      </c>
      <c r="G20" s="75">
        <f>E20+F20</f>
        <v>103170.9</v>
      </c>
    </row>
    <row r="21" spans="2:7">
      <c r="B21" s="13" t="s">
        <v>157</v>
      </c>
      <c r="C21" s="4" t="s">
        <v>156</v>
      </c>
      <c r="D21" s="27">
        <v>1.9</v>
      </c>
      <c r="E21" s="125">
        <v>99361</v>
      </c>
      <c r="F21" s="36">
        <f t="shared" si="0"/>
        <v>4968.05</v>
      </c>
      <c r="G21" s="75">
        <f>E21+F21</f>
        <v>104329.05</v>
      </c>
    </row>
    <row r="22" spans="2:7">
      <c r="B22" s="93" t="s">
        <v>130</v>
      </c>
      <c r="C22" s="4" t="s">
        <v>129</v>
      </c>
      <c r="D22" s="27">
        <v>3</v>
      </c>
      <c r="E22" s="125">
        <v>97596</v>
      </c>
      <c r="F22" s="36">
        <f t="shared" si="0"/>
        <v>4879.8</v>
      </c>
      <c r="G22" s="75">
        <f t="shared" si="1"/>
        <v>102475.8</v>
      </c>
    </row>
    <row r="23" spans="2:7">
      <c r="B23" s="93" t="s">
        <v>131</v>
      </c>
      <c r="C23" s="4" t="s">
        <v>140</v>
      </c>
      <c r="D23" s="27">
        <v>8</v>
      </c>
      <c r="E23" s="125">
        <v>100409</v>
      </c>
      <c r="F23" s="36">
        <f t="shared" si="0"/>
        <v>5020.4500000000007</v>
      </c>
      <c r="G23" s="75">
        <f t="shared" si="1"/>
        <v>105429.45</v>
      </c>
    </row>
    <row r="24" spans="2:7">
      <c r="B24" s="93" t="s">
        <v>131</v>
      </c>
      <c r="C24" s="4" t="s">
        <v>166</v>
      </c>
      <c r="D24" s="27"/>
      <c r="E24" s="125">
        <v>95666</v>
      </c>
      <c r="F24" s="36">
        <f t="shared" si="0"/>
        <v>4783.3</v>
      </c>
      <c r="G24" s="75">
        <f>E24+F24</f>
        <v>100449.3</v>
      </c>
    </row>
    <row r="25" spans="2:7">
      <c r="B25" s="93" t="s">
        <v>160</v>
      </c>
      <c r="C25" s="4" t="s">
        <v>162</v>
      </c>
      <c r="D25" s="27" t="s">
        <v>163</v>
      </c>
      <c r="E25" s="125">
        <v>94232</v>
      </c>
      <c r="F25" s="36">
        <f t="shared" si="0"/>
        <v>4711.6000000000004</v>
      </c>
      <c r="G25" s="75">
        <f>E25+F25</f>
        <v>98943.6</v>
      </c>
    </row>
    <row r="26" spans="2:7">
      <c r="B26" s="13" t="s">
        <v>2</v>
      </c>
      <c r="C26" s="4" t="s">
        <v>117</v>
      </c>
      <c r="D26" s="27" t="s">
        <v>33</v>
      </c>
      <c r="E26" s="125">
        <v>89268</v>
      </c>
      <c r="F26" s="36">
        <f t="shared" si="0"/>
        <v>4463.4000000000005</v>
      </c>
      <c r="G26" s="75">
        <f t="shared" si="1"/>
        <v>93731.4</v>
      </c>
    </row>
    <row r="27" spans="2:7" ht="13.5" thickBot="1">
      <c r="B27" s="20" t="s">
        <v>2</v>
      </c>
      <c r="C27" s="21" t="s">
        <v>118</v>
      </c>
      <c r="D27" s="28" t="s">
        <v>33</v>
      </c>
      <c r="E27" s="128">
        <v>88717</v>
      </c>
      <c r="F27" s="55">
        <f t="shared" si="0"/>
        <v>4435.8500000000004</v>
      </c>
      <c r="G27" s="76">
        <f t="shared" si="1"/>
        <v>93152.85</v>
      </c>
    </row>
    <row r="28" spans="2:7" ht="13.5" thickBot="1">
      <c r="C28" s="3"/>
      <c r="E28" s="7"/>
      <c r="F28" s="7"/>
      <c r="G28" s="7"/>
    </row>
    <row r="29" spans="2:7" ht="16.5" thickBot="1">
      <c r="B29" s="208" t="s">
        <v>26</v>
      </c>
      <c r="C29" s="209"/>
      <c r="D29" s="209"/>
      <c r="E29" s="209"/>
      <c r="F29" s="209"/>
      <c r="G29" s="210"/>
    </row>
    <row r="30" spans="2:7" ht="13.5" thickBot="1">
      <c r="B30" s="176" t="s">
        <v>15</v>
      </c>
      <c r="C30" s="194"/>
      <c r="D30" s="61" t="s">
        <v>8</v>
      </c>
      <c r="E30" s="73" t="s">
        <v>32</v>
      </c>
      <c r="F30" s="73" t="s">
        <v>90</v>
      </c>
      <c r="G30" s="74" t="s">
        <v>1</v>
      </c>
    </row>
    <row r="31" spans="2:7">
      <c r="B31" s="46" t="s">
        <v>7</v>
      </c>
      <c r="C31" s="47" t="s">
        <v>27</v>
      </c>
      <c r="D31" s="48">
        <v>0.9</v>
      </c>
      <c r="E31" s="153">
        <v>91452</v>
      </c>
      <c r="F31" s="49">
        <f>E31*5%</f>
        <v>4572.6000000000004</v>
      </c>
      <c r="G31" s="146">
        <f>E31+F31</f>
        <v>96024.6</v>
      </c>
    </row>
    <row r="32" spans="2:7">
      <c r="B32" s="90" t="s">
        <v>171</v>
      </c>
      <c r="C32" s="34" t="s">
        <v>170</v>
      </c>
      <c r="D32" s="35">
        <v>1</v>
      </c>
      <c r="E32" s="127">
        <v>91563</v>
      </c>
      <c r="F32" s="36">
        <f t="shared" ref="F32:F52" si="2">E32*5%</f>
        <v>4578.1500000000005</v>
      </c>
      <c r="G32" s="75">
        <f>E32+F32</f>
        <v>96141.15</v>
      </c>
    </row>
    <row r="33" spans="2:7">
      <c r="B33" s="9" t="s">
        <v>174</v>
      </c>
      <c r="C33" s="34" t="s">
        <v>172</v>
      </c>
      <c r="D33" s="35">
        <v>1.2</v>
      </c>
      <c r="E33" s="127">
        <v>91121</v>
      </c>
      <c r="F33" s="127">
        <f t="shared" si="2"/>
        <v>4556.05</v>
      </c>
      <c r="G33" s="155">
        <f>E33+F33</f>
        <v>95677.05</v>
      </c>
    </row>
    <row r="34" spans="2:7">
      <c r="B34" s="9" t="s">
        <v>6</v>
      </c>
      <c r="C34" s="9" t="s">
        <v>12</v>
      </c>
      <c r="D34" s="27">
        <v>8</v>
      </c>
      <c r="E34" s="127">
        <v>90570</v>
      </c>
      <c r="F34" s="36">
        <f t="shared" si="2"/>
        <v>4528.5</v>
      </c>
      <c r="G34" s="75">
        <f t="shared" ref="G34:G52" si="3">E34+F34</f>
        <v>95098.5</v>
      </c>
    </row>
    <row r="35" spans="2:7">
      <c r="B35" s="14" t="s">
        <v>6</v>
      </c>
      <c r="C35" s="9" t="s">
        <v>177</v>
      </c>
      <c r="D35" s="27">
        <v>8</v>
      </c>
      <c r="E35" s="127">
        <v>92224</v>
      </c>
      <c r="F35" s="36">
        <f t="shared" si="2"/>
        <v>4611.2</v>
      </c>
      <c r="G35" s="75">
        <f t="shared" si="3"/>
        <v>96835.199999999997</v>
      </c>
    </row>
    <row r="36" spans="2:7">
      <c r="B36" s="14" t="s">
        <v>28</v>
      </c>
      <c r="C36" s="9" t="s">
        <v>29</v>
      </c>
      <c r="D36" s="27">
        <v>8</v>
      </c>
      <c r="E36" s="127">
        <v>87581</v>
      </c>
      <c r="F36" s="36">
        <f t="shared" si="2"/>
        <v>4379.05</v>
      </c>
      <c r="G36" s="75">
        <f t="shared" si="3"/>
        <v>91960.05</v>
      </c>
    </row>
    <row r="37" spans="2:7">
      <c r="B37" s="14" t="s">
        <v>28</v>
      </c>
      <c r="C37" s="9" t="s">
        <v>139</v>
      </c>
      <c r="D37" s="27">
        <v>18</v>
      </c>
      <c r="E37" s="127">
        <v>88915</v>
      </c>
      <c r="F37" s="36">
        <f t="shared" si="2"/>
        <v>4445.75</v>
      </c>
      <c r="G37" s="75">
        <f>E37+F37</f>
        <v>93360.75</v>
      </c>
    </row>
    <row r="38" spans="2:7">
      <c r="B38" s="14" t="s">
        <v>10</v>
      </c>
      <c r="C38" s="9" t="s">
        <v>9</v>
      </c>
      <c r="D38" s="27">
        <v>1.2</v>
      </c>
      <c r="E38" s="127">
        <v>88673</v>
      </c>
      <c r="F38" s="36">
        <f t="shared" si="2"/>
        <v>4433.6500000000005</v>
      </c>
      <c r="G38" s="75">
        <f t="shared" si="3"/>
        <v>93106.65</v>
      </c>
    </row>
    <row r="39" spans="2:7">
      <c r="B39" s="14" t="s">
        <v>83</v>
      </c>
      <c r="C39" s="9" t="s">
        <v>81</v>
      </c>
      <c r="D39" s="27">
        <v>0.35</v>
      </c>
      <c r="E39" s="127">
        <v>92820</v>
      </c>
      <c r="F39" s="36">
        <f t="shared" si="2"/>
        <v>4641</v>
      </c>
      <c r="G39" s="75">
        <f t="shared" si="3"/>
        <v>97461</v>
      </c>
    </row>
    <row r="40" spans="2:7">
      <c r="B40" s="14" t="s">
        <v>84</v>
      </c>
      <c r="C40" s="9" t="s">
        <v>82</v>
      </c>
      <c r="D40" s="27">
        <v>0.12</v>
      </c>
      <c r="E40" s="127">
        <v>90261</v>
      </c>
      <c r="F40" s="36">
        <f t="shared" si="2"/>
        <v>4513.05</v>
      </c>
      <c r="G40" s="75">
        <f t="shared" si="3"/>
        <v>94774.05</v>
      </c>
    </row>
    <row r="41" spans="2:7">
      <c r="B41" s="119" t="s">
        <v>11</v>
      </c>
      <c r="C41" s="145" t="s">
        <v>39</v>
      </c>
      <c r="D41" s="27">
        <v>0.28000000000000003</v>
      </c>
      <c r="E41" s="127">
        <v>90118</v>
      </c>
      <c r="F41" s="36">
        <f t="shared" si="2"/>
        <v>4505.9000000000005</v>
      </c>
      <c r="G41" s="75">
        <f t="shared" si="3"/>
        <v>94623.9</v>
      </c>
    </row>
    <row r="42" spans="2:7">
      <c r="B42" s="14" t="s">
        <v>152</v>
      </c>
      <c r="C42" s="9" t="s">
        <v>153</v>
      </c>
      <c r="D42" s="27">
        <v>0.3</v>
      </c>
      <c r="E42" s="127">
        <v>87151</v>
      </c>
      <c r="F42" s="36">
        <f t="shared" si="2"/>
        <v>4357.55</v>
      </c>
      <c r="G42" s="75">
        <f>E42+F42</f>
        <v>91508.55</v>
      </c>
    </row>
    <row r="43" spans="2:7">
      <c r="B43" s="14" t="s">
        <v>40</v>
      </c>
      <c r="C43" s="9" t="s">
        <v>41</v>
      </c>
      <c r="D43" s="27">
        <v>0.43</v>
      </c>
      <c r="E43" s="127">
        <v>93658</v>
      </c>
      <c r="F43" s="36">
        <f t="shared" si="2"/>
        <v>4682.9000000000005</v>
      </c>
      <c r="G43" s="75">
        <f t="shared" si="3"/>
        <v>98340.9</v>
      </c>
    </row>
    <row r="44" spans="2:7">
      <c r="B44" s="14" t="s">
        <v>40</v>
      </c>
      <c r="C44" s="9" t="s">
        <v>146</v>
      </c>
      <c r="D44" s="27">
        <v>0.22</v>
      </c>
      <c r="E44" s="127">
        <v>94761</v>
      </c>
      <c r="F44" s="36">
        <f t="shared" si="2"/>
        <v>4738.05</v>
      </c>
      <c r="G44" s="75">
        <f t="shared" si="3"/>
        <v>99499.05</v>
      </c>
    </row>
    <row r="45" spans="2:7">
      <c r="B45" s="14" t="s">
        <v>40</v>
      </c>
      <c r="C45" s="9" t="s">
        <v>42</v>
      </c>
      <c r="D45" s="27">
        <v>0.33</v>
      </c>
      <c r="E45" s="127">
        <v>94809</v>
      </c>
      <c r="F45" s="36">
        <f t="shared" si="2"/>
        <v>4740.45</v>
      </c>
      <c r="G45" s="75">
        <f t="shared" si="3"/>
        <v>99549.45</v>
      </c>
    </row>
    <row r="46" spans="2:7">
      <c r="B46" s="90" t="s">
        <v>40</v>
      </c>
      <c r="C46" s="4" t="s">
        <v>141</v>
      </c>
      <c r="D46" s="27"/>
      <c r="E46" s="127">
        <v>89544</v>
      </c>
      <c r="F46" s="36">
        <f t="shared" si="2"/>
        <v>4477.2</v>
      </c>
      <c r="G46" s="75">
        <f t="shared" si="3"/>
        <v>94021.2</v>
      </c>
    </row>
    <row r="47" spans="2:7">
      <c r="B47" s="90" t="s">
        <v>40</v>
      </c>
      <c r="C47" s="4" t="s">
        <v>173</v>
      </c>
      <c r="D47" s="27"/>
      <c r="E47" s="127">
        <v>89202</v>
      </c>
      <c r="F47" s="36">
        <f t="shared" si="2"/>
        <v>4460.1000000000004</v>
      </c>
      <c r="G47" s="75">
        <f t="shared" si="3"/>
        <v>93662.1</v>
      </c>
    </row>
    <row r="48" spans="2:7">
      <c r="B48" s="14" t="s">
        <v>2</v>
      </c>
      <c r="C48" s="9" t="s">
        <v>3</v>
      </c>
      <c r="D48" s="27" t="s">
        <v>33</v>
      </c>
      <c r="E48" s="127">
        <v>86158</v>
      </c>
      <c r="F48" s="36">
        <f t="shared" si="2"/>
        <v>4307.9000000000005</v>
      </c>
      <c r="G48" s="75">
        <f t="shared" si="3"/>
        <v>90465.9</v>
      </c>
    </row>
    <row r="49" spans="2:7">
      <c r="B49" s="14" t="s">
        <v>2</v>
      </c>
      <c r="C49" s="9" t="s">
        <v>4</v>
      </c>
      <c r="D49" s="27" t="s">
        <v>33</v>
      </c>
      <c r="E49" s="127">
        <v>85055</v>
      </c>
      <c r="F49" s="36">
        <f t="shared" si="2"/>
        <v>4252.75</v>
      </c>
      <c r="G49" s="75">
        <f t="shared" si="3"/>
        <v>89307.75</v>
      </c>
    </row>
    <row r="50" spans="2:7">
      <c r="B50" s="13" t="s">
        <v>2</v>
      </c>
      <c r="C50" s="4" t="s">
        <v>14</v>
      </c>
      <c r="D50" s="27" t="s">
        <v>33</v>
      </c>
      <c r="E50" s="127">
        <v>85551</v>
      </c>
      <c r="F50" s="36">
        <f t="shared" si="2"/>
        <v>4277.55</v>
      </c>
      <c r="G50" s="75">
        <f t="shared" si="3"/>
        <v>89828.55</v>
      </c>
    </row>
    <row r="51" spans="2:7">
      <c r="B51" s="14" t="s">
        <v>2</v>
      </c>
      <c r="C51" s="9" t="s">
        <v>5</v>
      </c>
      <c r="D51" s="27" t="s">
        <v>33</v>
      </c>
      <c r="E51" s="127">
        <v>83720</v>
      </c>
      <c r="F51" s="36">
        <f t="shared" si="2"/>
        <v>4186</v>
      </c>
      <c r="G51" s="75">
        <f t="shared" si="3"/>
        <v>87906</v>
      </c>
    </row>
    <row r="52" spans="2:7" ht="13.5" thickBot="1">
      <c r="B52" s="52" t="s">
        <v>2</v>
      </c>
      <c r="C52" s="53" t="s">
        <v>34</v>
      </c>
      <c r="D52" s="28" t="s">
        <v>33</v>
      </c>
      <c r="E52" s="154">
        <v>86257</v>
      </c>
      <c r="F52" s="55">
        <f t="shared" si="2"/>
        <v>4312.8500000000004</v>
      </c>
      <c r="G52" s="76">
        <f t="shared" si="3"/>
        <v>90569.85</v>
      </c>
    </row>
    <row r="53" spans="2:7" ht="13.5" thickBot="1">
      <c r="C53" s="3"/>
      <c r="E53" s="7"/>
      <c r="F53" s="7"/>
      <c r="G53" s="7"/>
    </row>
    <row r="54" spans="2:7" ht="16.5" thickBot="1">
      <c r="B54" s="173" t="s">
        <v>30</v>
      </c>
      <c r="C54" s="211"/>
      <c r="D54" s="211"/>
      <c r="E54" s="211"/>
      <c r="F54" s="211"/>
      <c r="G54" s="212"/>
    </row>
    <row r="55" spans="2:7" ht="13.5" thickBot="1">
      <c r="B55" s="164" t="s">
        <v>15</v>
      </c>
      <c r="C55" s="165"/>
      <c r="D55" s="40" t="s">
        <v>8</v>
      </c>
      <c r="E55" s="73" t="s">
        <v>32</v>
      </c>
      <c r="F55" s="73" t="s">
        <v>90</v>
      </c>
      <c r="G55" s="74" t="s">
        <v>1</v>
      </c>
    </row>
    <row r="56" spans="2:7">
      <c r="B56" s="57" t="s">
        <v>36</v>
      </c>
      <c r="C56" s="58" t="s">
        <v>113</v>
      </c>
      <c r="D56" s="35">
        <v>0.92</v>
      </c>
      <c r="E56" s="127">
        <v>91011</v>
      </c>
      <c r="F56" s="36">
        <f t="shared" ref="F56:F64" si="4">E56*5%</f>
        <v>4550.55</v>
      </c>
      <c r="G56" s="75">
        <f t="shared" ref="G56:G64" si="5">E56+F56</f>
        <v>95561.55</v>
      </c>
    </row>
    <row r="57" spans="2:7">
      <c r="B57" s="57" t="s">
        <v>36</v>
      </c>
      <c r="C57" s="58" t="s">
        <v>112</v>
      </c>
      <c r="D57" s="35">
        <v>2</v>
      </c>
      <c r="E57" s="127">
        <v>91011</v>
      </c>
      <c r="F57" s="36">
        <f t="shared" si="4"/>
        <v>4550.55</v>
      </c>
      <c r="G57" s="75">
        <f>E57+F57</f>
        <v>95561.55</v>
      </c>
    </row>
    <row r="58" spans="2:7">
      <c r="B58" s="24" t="s">
        <v>87</v>
      </c>
      <c r="C58" s="18" t="s">
        <v>13</v>
      </c>
      <c r="D58" s="27">
        <v>4.2</v>
      </c>
      <c r="E58" s="127">
        <v>92666</v>
      </c>
      <c r="F58" s="36">
        <f t="shared" si="4"/>
        <v>4633.3</v>
      </c>
      <c r="G58" s="75">
        <f t="shared" si="5"/>
        <v>97299.3</v>
      </c>
    </row>
    <row r="59" spans="2:7">
      <c r="B59" s="24" t="s">
        <v>44</v>
      </c>
      <c r="C59" s="18" t="s">
        <v>43</v>
      </c>
      <c r="D59" s="27">
        <v>6.5</v>
      </c>
      <c r="E59" s="127">
        <v>93217</v>
      </c>
      <c r="F59" s="36">
        <f t="shared" si="4"/>
        <v>4660.8500000000004</v>
      </c>
      <c r="G59" s="75">
        <f t="shared" si="5"/>
        <v>97877.85</v>
      </c>
    </row>
    <row r="60" spans="2:7">
      <c r="B60" s="24" t="s">
        <v>110</v>
      </c>
      <c r="C60" s="18" t="s">
        <v>109</v>
      </c>
      <c r="D60" s="27">
        <v>30</v>
      </c>
      <c r="E60" s="127">
        <v>92886</v>
      </c>
      <c r="F60" s="36">
        <f t="shared" si="4"/>
        <v>4644.3</v>
      </c>
      <c r="G60" s="75">
        <f>E60+F60</f>
        <v>97530.3</v>
      </c>
    </row>
    <row r="61" spans="2:7">
      <c r="B61" s="24" t="s">
        <v>86</v>
      </c>
      <c r="C61" s="18" t="s">
        <v>85</v>
      </c>
      <c r="D61" s="27">
        <v>50</v>
      </c>
      <c r="E61" s="127">
        <v>93217</v>
      </c>
      <c r="F61" s="36">
        <f t="shared" si="4"/>
        <v>4660.8500000000004</v>
      </c>
      <c r="G61" s="75">
        <f t="shared" si="5"/>
        <v>97877.85</v>
      </c>
    </row>
    <row r="62" spans="2:7">
      <c r="B62" s="24" t="s">
        <v>2</v>
      </c>
      <c r="C62" s="18" t="s">
        <v>35</v>
      </c>
      <c r="D62" s="27" t="s">
        <v>33</v>
      </c>
      <c r="E62" s="127">
        <v>88805</v>
      </c>
      <c r="F62" s="36">
        <f t="shared" si="4"/>
        <v>4440.25</v>
      </c>
      <c r="G62" s="75">
        <f t="shared" si="5"/>
        <v>93245.25</v>
      </c>
    </row>
    <row r="63" spans="2:7">
      <c r="B63" s="24" t="s">
        <v>2</v>
      </c>
      <c r="C63" s="18" t="s">
        <v>37</v>
      </c>
      <c r="D63" s="27" t="s">
        <v>33</v>
      </c>
      <c r="E63" s="127">
        <v>89026</v>
      </c>
      <c r="F63" s="36">
        <f t="shared" si="4"/>
        <v>4451.3</v>
      </c>
      <c r="G63" s="75">
        <f t="shared" si="5"/>
        <v>93477.3</v>
      </c>
    </row>
    <row r="64" spans="2:7" ht="13.5" thickBot="1">
      <c r="B64" s="56" t="s">
        <v>2</v>
      </c>
      <c r="C64" s="25" t="s">
        <v>38</v>
      </c>
      <c r="D64" s="28" t="s">
        <v>33</v>
      </c>
      <c r="E64" s="128">
        <v>87978</v>
      </c>
      <c r="F64" s="22">
        <f t="shared" si="4"/>
        <v>4398.9000000000005</v>
      </c>
      <c r="G64" s="138">
        <f t="shared" si="5"/>
        <v>92376.9</v>
      </c>
    </row>
    <row r="65" spans="2:10" ht="13.5" thickBot="1">
      <c r="B65" s="30"/>
      <c r="C65" s="2"/>
      <c r="D65" s="2"/>
      <c r="E65" s="2"/>
      <c r="F65" s="2"/>
      <c r="G65" s="31"/>
      <c r="I65" s="97"/>
      <c r="J65" s="97"/>
    </row>
    <row r="66" spans="2:10" ht="13.5">
      <c r="B66" s="60" t="s">
        <v>88</v>
      </c>
    </row>
  </sheetData>
  <mergeCells count="11">
    <mergeCell ref="B1:H1"/>
    <mergeCell ref="B3:G3"/>
    <mergeCell ref="B4:G4"/>
    <mergeCell ref="B5:G5"/>
    <mergeCell ref="B6:H6"/>
    <mergeCell ref="B9:G9"/>
    <mergeCell ref="B10:C10"/>
    <mergeCell ref="B55:C55"/>
    <mergeCell ref="B29:G29"/>
    <mergeCell ref="B30:C30"/>
    <mergeCell ref="B54:G54"/>
  </mergeCells>
  <phoneticPr fontId="29" type="noConversion"/>
  <pageMargins left="0.70866141732283505" right="0.70866141732283505" top="0.24803149599999999" bottom="0.24803149599999999" header="0.31496062992126" footer="0.31496062992126"/>
  <pageSetup paperSize="9" scale="8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1"/>
  <sheetViews>
    <sheetView view="pageBreakPreview" zoomScale="60" workbookViewId="0">
      <selection activeCell="E17" sqref="E17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184" t="s">
        <v>137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96"/>
      <c r="M1" s="96"/>
      <c r="N1" s="1"/>
    </row>
    <row r="2" spans="1:14" ht="16.5">
      <c r="A2" s="186" t="s">
        <v>132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98"/>
    </row>
    <row r="3" spans="1:14" ht="15">
      <c r="A3" s="105"/>
      <c r="B3" s="181" t="s">
        <v>133</v>
      </c>
      <c r="C3" s="181"/>
      <c r="D3" s="181"/>
      <c r="E3" s="181"/>
      <c r="F3" s="181"/>
      <c r="G3" s="181"/>
      <c r="H3" s="181"/>
      <c r="I3" s="181"/>
      <c r="J3" s="181"/>
      <c r="K3" s="181"/>
      <c r="L3" s="97"/>
      <c r="M3" s="97"/>
      <c r="N3" s="98"/>
    </row>
    <row r="4" spans="1:14" ht="15">
      <c r="A4" s="105"/>
      <c r="B4" s="181" t="s">
        <v>134</v>
      </c>
      <c r="C4" s="181"/>
      <c r="D4" s="181"/>
      <c r="E4" s="181"/>
      <c r="F4" s="181"/>
      <c r="G4" s="181"/>
      <c r="H4" s="181"/>
      <c r="I4" s="181"/>
      <c r="J4" s="181"/>
      <c r="K4" s="181"/>
      <c r="L4" s="97"/>
      <c r="M4" s="97"/>
      <c r="N4" s="98"/>
    </row>
    <row r="5" spans="1:14" ht="15">
      <c r="A5" s="105"/>
      <c r="B5" s="181" t="s">
        <v>135</v>
      </c>
      <c r="C5" s="181"/>
      <c r="D5" s="181"/>
      <c r="E5" s="181"/>
      <c r="F5" s="181"/>
      <c r="G5" s="181"/>
      <c r="H5" s="181"/>
      <c r="I5" s="181"/>
      <c r="J5" s="181"/>
      <c r="K5" s="181"/>
      <c r="L5" s="97"/>
      <c r="M5" s="97"/>
      <c r="N5" s="98"/>
    </row>
    <row r="6" spans="1:14" ht="18.75" thickBot="1">
      <c r="A6" s="182" t="s">
        <v>136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2"/>
      <c r="M6" s="2"/>
      <c r="N6" s="31"/>
    </row>
    <row r="7" spans="1:14" ht="13.5" thickBot="1">
      <c r="A7" s="139"/>
      <c r="B7" s="139"/>
      <c r="C7" s="139"/>
    </row>
    <row r="8" spans="1:14" ht="15.75" thickBot="1">
      <c r="A8" s="107" t="s">
        <v>175</v>
      </c>
      <c r="B8" s="141"/>
      <c r="C8" s="141"/>
      <c r="D8" s="142"/>
      <c r="E8" s="142"/>
      <c r="F8" s="142"/>
      <c r="G8" s="151">
        <v>40976</v>
      </c>
      <c r="H8" s="143"/>
    </row>
    <row r="9" spans="1:14" ht="15">
      <c r="A9" s="124"/>
      <c r="B9" s="140"/>
      <c r="C9" s="140"/>
    </row>
    <row r="10" spans="1:14">
      <c r="A10" s="94"/>
      <c r="B10" s="214" t="s">
        <v>119</v>
      </c>
      <c r="C10" s="214"/>
    </row>
    <row r="11" spans="1:14" ht="25.5">
      <c r="A11" s="94"/>
      <c r="B11" s="91" t="s">
        <v>124</v>
      </c>
      <c r="C11" s="92">
        <v>77779</v>
      </c>
    </row>
    <row r="12" spans="1:14" ht="25.5">
      <c r="A12" s="94"/>
      <c r="B12" s="91" t="s">
        <v>125</v>
      </c>
      <c r="C12" s="92">
        <v>75779</v>
      </c>
    </row>
    <row r="13" spans="1:14" ht="25.5">
      <c r="A13" s="94"/>
      <c r="B13" s="91" t="s">
        <v>126</v>
      </c>
      <c r="C13" s="92">
        <v>76779</v>
      </c>
    </row>
    <row r="14" spans="1:14">
      <c r="A14" s="94"/>
      <c r="B14" s="91" t="s">
        <v>127</v>
      </c>
      <c r="C14" s="92">
        <v>69679</v>
      </c>
    </row>
    <row r="15" spans="1:14">
      <c r="A15" s="94"/>
      <c r="B15" s="94"/>
      <c r="C15" s="94"/>
    </row>
    <row r="16" spans="1:14">
      <c r="A16" s="94"/>
      <c r="B16" s="94"/>
      <c r="C16" s="94"/>
    </row>
    <row r="17" spans="1:3" ht="38.25">
      <c r="A17" s="94"/>
      <c r="B17" s="89" t="s">
        <v>119</v>
      </c>
      <c r="C17" s="90"/>
    </row>
    <row r="18" spans="1:3" ht="25.5">
      <c r="A18" s="94"/>
      <c r="B18" s="91" t="s">
        <v>120</v>
      </c>
      <c r="C18" s="92">
        <v>74609</v>
      </c>
    </row>
    <row r="19" spans="1:3" ht="25.5">
      <c r="A19" s="94"/>
      <c r="B19" s="91" t="s">
        <v>121</v>
      </c>
      <c r="C19" s="92">
        <v>72609</v>
      </c>
    </row>
    <row r="20" spans="1:3" ht="25.5">
      <c r="A20" s="94"/>
      <c r="B20" s="91" t="s">
        <v>122</v>
      </c>
      <c r="C20" s="92">
        <v>71649</v>
      </c>
    </row>
    <row r="21" spans="1:3">
      <c r="A21" s="94"/>
      <c r="B21" s="91" t="s">
        <v>123</v>
      </c>
      <c r="C21" s="92">
        <v>70669</v>
      </c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9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2"/>
  <sheetViews>
    <sheetView zoomScale="125" zoomScaleNormal="125" workbookViewId="0">
      <selection activeCell="A15" sqref="A15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15" t="s">
        <v>179</v>
      </c>
      <c r="B1" s="215"/>
      <c r="C1" s="215"/>
    </row>
    <row r="2" spans="1:3">
      <c r="A2" s="114" t="s">
        <v>45</v>
      </c>
      <c r="B2" s="115"/>
      <c r="C2" s="115"/>
    </row>
    <row r="3" spans="1:3">
      <c r="A3" s="115" t="s">
        <v>46</v>
      </c>
      <c r="B3" s="115"/>
      <c r="C3" s="115"/>
    </row>
    <row r="4" spans="1:3">
      <c r="A4" s="115" t="s">
        <v>47</v>
      </c>
      <c r="B4" s="115"/>
      <c r="C4" s="115"/>
    </row>
    <row r="5" spans="1:3">
      <c r="A5" s="115" t="s">
        <v>48</v>
      </c>
      <c r="B5" s="115"/>
      <c r="C5" s="115"/>
    </row>
    <row r="6" spans="1:3">
      <c r="A6" s="116" t="s">
        <v>49</v>
      </c>
      <c r="B6" s="115"/>
      <c r="C6" s="115"/>
    </row>
    <row r="7" spans="1:3">
      <c r="A7" s="115" t="s">
        <v>50</v>
      </c>
      <c r="B7" s="115"/>
      <c r="C7" s="115"/>
    </row>
    <row r="8" spans="1:3">
      <c r="A8" s="115" t="s">
        <v>155</v>
      </c>
      <c r="B8" s="115"/>
      <c r="C8" s="115"/>
    </row>
    <row r="9" spans="1:3">
      <c r="A9" s="115" t="s">
        <v>154</v>
      </c>
      <c r="B9" s="115"/>
      <c r="C9" s="115"/>
    </row>
    <row r="10" spans="1:3">
      <c r="A10" s="115"/>
      <c r="B10" s="115"/>
      <c r="C10" s="115"/>
    </row>
    <row r="11" spans="1:3">
      <c r="A11" s="114" t="s">
        <v>51</v>
      </c>
      <c r="B11" s="115"/>
      <c r="C11" s="115"/>
    </row>
    <row r="12" spans="1:3">
      <c r="A12" s="115" t="s">
        <v>148</v>
      </c>
      <c r="B12" s="115"/>
      <c r="C12" s="115"/>
    </row>
    <row r="13" spans="1:3">
      <c r="A13" s="115" t="s">
        <v>52</v>
      </c>
      <c r="B13" s="115"/>
      <c r="C13" s="115"/>
    </row>
    <row r="14" spans="1:3">
      <c r="A14" s="115" t="s">
        <v>53</v>
      </c>
      <c r="B14" s="115"/>
      <c r="C14" s="115"/>
    </row>
    <row r="15" spans="1:3">
      <c r="A15" s="115" t="s">
        <v>54</v>
      </c>
      <c r="B15" s="115"/>
      <c r="C15" s="115"/>
    </row>
    <row r="16" spans="1:3">
      <c r="A16" s="115" t="s">
        <v>55</v>
      </c>
      <c r="B16" s="115"/>
      <c r="C16" s="115"/>
    </row>
    <row r="17" spans="1:3">
      <c r="A17" s="115" t="s">
        <v>149</v>
      </c>
      <c r="B17" s="115"/>
      <c r="C17" s="115"/>
    </row>
    <row r="18" spans="1:3">
      <c r="A18" s="116" t="s">
        <v>56</v>
      </c>
      <c r="B18" s="115"/>
      <c r="C18" s="115"/>
    </row>
    <row r="19" spans="1:3">
      <c r="A19" s="115" t="s">
        <v>57</v>
      </c>
      <c r="B19" s="115"/>
      <c r="C19" s="115"/>
    </row>
    <row r="20" spans="1:3">
      <c r="A20" s="115"/>
      <c r="B20" s="115"/>
      <c r="C20" s="115"/>
    </row>
    <row r="21" spans="1:3">
      <c r="A21" s="114" t="s">
        <v>58</v>
      </c>
      <c r="B21" s="115"/>
      <c r="C21" s="115"/>
    </row>
    <row r="22" spans="1:3">
      <c r="A22" s="115" t="s">
        <v>59</v>
      </c>
      <c r="B22" s="115"/>
      <c r="C22" s="115"/>
    </row>
    <row r="23" spans="1:3">
      <c r="A23" s="116" t="s">
        <v>60</v>
      </c>
      <c r="B23" s="115"/>
      <c r="C23" s="115"/>
    </row>
    <row r="24" spans="1:3">
      <c r="A24" s="115" t="s">
        <v>61</v>
      </c>
      <c r="B24" s="115"/>
      <c r="C24" s="115"/>
    </row>
    <row r="25" spans="1:3">
      <c r="A25" s="115" t="s">
        <v>62</v>
      </c>
      <c r="B25" s="115"/>
      <c r="C25" s="115"/>
    </row>
    <row r="26" spans="1:3">
      <c r="A26" s="115" t="s">
        <v>63</v>
      </c>
      <c r="B26" s="115"/>
      <c r="C26" s="115"/>
    </row>
    <row r="27" spans="1:3">
      <c r="A27" s="115"/>
      <c r="B27" s="115"/>
      <c r="C27" s="115"/>
    </row>
    <row r="28" spans="1:3">
      <c r="A28" s="114" t="s">
        <v>64</v>
      </c>
      <c r="B28" s="115"/>
      <c r="C28" s="115"/>
    </row>
    <row r="29" spans="1:3">
      <c r="A29" s="115" t="s">
        <v>151</v>
      </c>
      <c r="B29" s="115"/>
      <c r="C29" s="115"/>
    </row>
    <row r="30" spans="1:3">
      <c r="A30" s="115" t="s">
        <v>145</v>
      </c>
      <c r="B30" s="115"/>
      <c r="C30" s="115"/>
    </row>
    <row r="31" spans="1:3">
      <c r="A31" s="115" t="s">
        <v>147</v>
      </c>
      <c r="B31" s="115"/>
      <c r="C31" s="115"/>
    </row>
    <row r="32" spans="1:3">
      <c r="A32" s="115" t="s">
        <v>143</v>
      </c>
      <c r="B32" s="115"/>
      <c r="C32" s="115"/>
    </row>
    <row r="33" spans="1:3">
      <c r="A33" s="115" t="s">
        <v>144</v>
      </c>
      <c r="B33" s="115"/>
      <c r="C33" s="115"/>
    </row>
    <row r="34" spans="1:3">
      <c r="A34" s="114" t="s">
        <v>65</v>
      </c>
      <c r="B34" s="115"/>
      <c r="C34" s="115"/>
    </row>
    <row r="35" spans="1:3">
      <c r="A35" s="115" t="s">
        <v>66</v>
      </c>
      <c r="B35" s="115"/>
      <c r="C35" s="115"/>
    </row>
    <row r="36" spans="1:3">
      <c r="A36" s="115" t="s">
        <v>67</v>
      </c>
      <c r="B36" s="115"/>
      <c r="C36" s="115"/>
    </row>
    <row r="37" spans="1:3">
      <c r="A37" s="116" t="s">
        <v>68</v>
      </c>
      <c r="B37" s="115"/>
      <c r="C37" s="115"/>
    </row>
    <row r="38" spans="1:3">
      <c r="A38" s="115"/>
      <c r="B38" s="115"/>
      <c r="C38" s="115"/>
    </row>
    <row r="39" spans="1:3">
      <c r="A39" s="115" t="s">
        <v>69</v>
      </c>
      <c r="B39" s="115"/>
      <c r="C39" s="115"/>
    </row>
    <row r="40" spans="1:3">
      <c r="A40" s="114" t="s">
        <v>70</v>
      </c>
      <c r="B40" s="115"/>
      <c r="C40" s="115"/>
    </row>
    <row r="41" spans="1:3">
      <c r="A41" s="115" t="s">
        <v>158</v>
      </c>
      <c r="B41" s="115"/>
      <c r="C41" s="115"/>
    </row>
    <row r="42" spans="1:3">
      <c r="A42" s="115"/>
      <c r="B42" s="115"/>
      <c r="C42" s="115"/>
    </row>
    <row r="43" spans="1:3">
      <c r="A43" s="115" t="s">
        <v>71</v>
      </c>
      <c r="B43" s="115"/>
      <c r="C43" s="115"/>
    </row>
    <row r="44" spans="1:3">
      <c r="A44" s="115"/>
      <c r="B44" s="115"/>
      <c r="C44" s="115"/>
    </row>
    <row r="45" spans="1:3">
      <c r="A45" s="115" t="s">
        <v>72</v>
      </c>
      <c r="B45" s="115"/>
      <c r="C45" s="115"/>
    </row>
    <row r="46" spans="1:3">
      <c r="A46" s="115" t="s">
        <v>73</v>
      </c>
      <c r="B46" s="115"/>
      <c r="C46" s="115"/>
    </row>
    <row r="47" spans="1:3">
      <c r="A47" s="117" t="s">
        <v>74</v>
      </c>
      <c r="B47" s="118"/>
      <c r="C47" s="115"/>
    </row>
    <row r="48" spans="1:3">
      <c r="A48" s="115" t="s">
        <v>75</v>
      </c>
      <c r="B48" s="115"/>
      <c r="C48" s="115"/>
    </row>
    <row r="49" spans="1:3">
      <c r="A49" s="115" t="s">
        <v>76</v>
      </c>
      <c r="B49" s="115"/>
      <c r="C49" s="115"/>
    </row>
    <row r="50" spans="1:3">
      <c r="A50" s="115" t="s">
        <v>77</v>
      </c>
      <c r="B50" s="115"/>
      <c r="C50" s="115"/>
    </row>
    <row r="51" spans="1:3">
      <c r="A51" s="115" t="s">
        <v>78</v>
      </c>
      <c r="B51" s="115"/>
      <c r="C51" s="115"/>
    </row>
    <row r="52" spans="1:3" ht="13.5" thickBot="1">
      <c r="A52" s="136" t="s">
        <v>150</v>
      </c>
      <c r="B52" s="94"/>
      <c r="C52" s="94"/>
    </row>
  </sheetData>
  <mergeCells count="1">
    <mergeCell ref="A1:C1"/>
  </mergeCells>
  <phoneticPr fontId="29" type="noConversion"/>
  <pageMargins left="0.5" right="0.5" top="1" bottom="1" header="0.5" footer="0.5"/>
  <pageSetup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DAMAN</vt:lpstr>
      <vt:lpstr>SILVASSA</vt:lpstr>
      <vt:lpstr>BOISAR</vt:lpstr>
      <vt:lpstr>MUMBAI</vt:lpstr>
      <vt:lpstr>NASHIK</vt:lpstr>
      <vt:lpstr>SOLAN</vt:lpstr>
      <vt:lpstr>EX-VASAI DEPOT</vt:lpstr>
      <vt:lpstr>PLANT WASTE</vt:lpstr>
      <vt:lpstr>T&amp;C</vt:lpstr>
      <vt:lpstr>MUMBAI!Print_Area</vt:lpstr>
      <vt:lpstr>NASHIK!Print_Area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info</cp:lastModifiedBy>
  <cp:lastPrinted>2012-03-09T23:24:16Z</cp:lastPrinted>
  <dcterms:created xsi:type="dcterms:W3CDTF">2010-07-16T02:24:36Z</dcterms:created>
  <dcterms:modified xsi:type="dcterms:W3CDTF">2012-03-13T05:35:14Z</dcterms:modified>
</cp:coreProperties>
</file>